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7568CC32-1CD7-44C8-83D3-A5316F5A968D}" xr6:coauthVersionLast="47" xr6:coauthVersionMax="47" xr10:uidLastSave="{00000000-0000-0000-0000-000000000000}"/>
  <bookViews>
    <workbookView xWindow="-120" yWindow="-120" windowWidth="29040" windowHeight="15720" tabRatio="666" xr2:uid="{00000000-000D-0000-FFFF-FFFF00000000}"/>
  </bookViews>
  <sheets>
    <sheet name="N_Campos Generales" sheetId="4" r:id="rId1"/>
    <sheet name="N_Campos Especí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 Rel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6" i="12" l="1"/>
  <c r="A27" i="3"/>
  <c r="A24" i="11"/>
  <c r="A25" i="1"/>
  <c r="A25" i="10"/>
  <c r="A26" i="2"/>
  <c r="B15" i="9"/>
  <c r="A2" i="8"/>
  <c r="A2" i="7"/>
  <c r="A2" i="6"/>
  <c r="A2" i="9"/>
  <c r="A2" i="12"/>
  <c r="A2" i="3"/>
  <c r="A2" i="11"/>
  <c r="A2" i="1"/>
  <c r="A2" i="10"/>
  <c r="A2" i="2"/>
  <c r="B15" i="12"/>
  <c r="G14" i="12"/>
  <c r="E14" i="12"/>
  <c r="B14" i="12"/>
  <c r="B9" i="12"/>
  <c r="G8" i="12"/>
  <c r="E8" i="12"/>
  <c r="B8" i="12"/>
  <c r="B4" i="12"/>
  <c r="B14" i="11"/>
  <c r="F13" i="11"/>
  <c r="D13" i="11"/>
  <c r="B13" i="11"/>
  <c r="B9" i="11"/>
  <c r="F8" i="11"/>
  <c r="D8" i="11"/>
  <c r="B8" i="11"/>
  <c r="B4" i="11"/>
  <c r="G20" i="10"/>
  <c r="F20" i="10"/>
  <c r="B14" i="10"/>
  <c r="H13" i="10"/>
  <c r="F13" i="10"/>
  <c r="B13" i="10"/>
  <c r="B9" i="10"/>
  <c r="I8" i="10"/>
  <c r="F8" i="10"/>
  <c r="B8" i="10"/>
  <c r="B4" i="10"/>
  <c r="A27" i="9"/>
  <c r="H14" i="9"/>
  <c r="F14" i="9"/>
  <c r="B14" i="9"/>
  <c r="B9" i="9"/>
  <c r="H8" i="9"/>
  <c r="F8" i="9"/>
  <c r="B8" i="9"/>
  <c r="B4" i="9"/>
  <c r="H20" i="2"/>
  <c r="G20" i="2"/>
  <c r="A32" i="8"/>
  <c r="A29" i="7"/>
  <c r="A29" i="6"/>
  <c r="B16" i="8"/>
  <c r="G15" i="8"/>
  <c r="E15" i="8"/>
  <c r="B15" i="8"/>
  <c r="B9" i="8"/>
  <c r="G8" i="8"/>
  <c r="E8" i="8"/>
  <c r="B8" i="8"/>
  <c r="B4" i="8"/>
  <c r="B14" i="7"/>
  <c r="F13" i="7"/>
  <c r="D13" i="7"/>
  <c r="B13" i="7"/>
  <c r="B9" i="7"/>
  <c r="F8" i="7"/>
  <c r="D8" i="7"/>
  <c r="B8" i="7"/>
  <c r="B4" i="7"/>
  <c r="I20" i="6"/>
  <c r="B14" i="6"/>
  <c r="H13" i="6"/>
  <c r="F13" i="6"/>
  <c r="B13" i="6"/>
  <c r="B9" i="6"/>
  <c r="I8" i="6"/>
  <c r="F8" i="6"/>
  <c r="B8" i="6"/>
  <c r="B4" i="6"/>
  <c r="G8" i="3"/>
  <c r="F8" i="1"/>
  <c r="I8" i="2"/>
  <c r="G14" i="3"/>
  <c r="E14" i="3"/>
  <c r="B15" i="3"/>
  <c r="B14" i="3"/>
  <c r="B9" i="3"/>
  <c r="E8" i="3"/>
  <c r="B8" i="3"/>
  <c r="B4" i="3"/>
  <c r="B14" i="2"/>
  <c r="B13" i="2"/>
  <c r="H13" i="2"/>
  <c r="F13" i="2"/>
  <c r="B9" i="2"/>
  <c r="F8" i="2"/>
  <c r="B8" i="2"/>
  <c r="B4" i="2"/>
  <c r="B14" i="1"/>
  <c r="B13" i="1"/>
  <c r="F13" i="1"/>
  <c r="D13" i="1"/>
  <c r="D8" i="1"/>
  <c r="B9" i="1"/>
  <c r="B8" i="1"/>
  <c r="B4" i="1"/>
  <c r="I20" i="2" l="1"/>
  <c r="H20" i="10"/>
</calcChain>
</file>

<file path=xl/sharedStrings.xml><?xml version="1.0" encoding="utf-8"?>
<sst xmlns="http://schemas.openxmlformats.org/spreadsheetml/2006/main" count="601" uniqueCount="288">
  <si>
    <t>{titulos}</t>
  </si>
  <si>
    <t>Fecha: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</si>
  <si>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</si>
  <si>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</si>
  <si>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</si>
  <si>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</si>
  <si>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</si>
  <si>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</si>
  <si>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</si>
  <si>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</si>
  <si>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PROGRAMA DE EROGACIÓN MENSUAL DE LA MAQUINARIA Y EQUIPO DE CONSTRUCCIÓN</t>
  </si>
  <si>
    <t>Undad</t>
  </si>
  <si>
    <t>Costo por Hora</t>
  </si>
  <si>
    <t>Capacidad</t>
  </si>
  <si>
    <t>Potencia</t>
  </si>
  <si>
    <t>Horas por turno</t>
  </si>
  <si>
    <t>No. De Máquinas</t>
  </si>
  <si>
    <t>Días Efectivos</t>
  </si>
  <si>
    <t>Horas Efectivas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</si>
  <si>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</si>
  <si>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</si>
  <si>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</si>
  <si>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</si>
  <si>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</si>
  <si>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</si>
  <si>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</si>
  <si>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</si>
  <si>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</si>
  <si>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</si>
  <si>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</si>
  <si>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</si>
  <si>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</si>
  <si>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</si>
  <si>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</si>
  <si>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</si>
  <si>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</si>
  <si>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</si>
  <si>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</si>
  <si>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</si>
  <si>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</si>
  <si>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</si>
  <si>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</si>
  <si>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</si>
  <si>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</si>
  <si>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</si>
  <si>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</si>
  <si>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</si>
  <si>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</si>
  <si>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</si>
  <si>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</si>
  <si>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</si>
  <si>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</si>
  <si>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</si>
  <si>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</si>
  <si>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</si>
  <si>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</si>
  <si>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</si>
  <si>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</si>
  <si>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</si>
  <si>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</si>
  <si>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</si>
  <si>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</si>
  <si>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</si>
  <si>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</si>
  <si>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</si>
  <si>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</si>
  <si>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</si>
  <si>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</si>
  <si>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</si>
  <si>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</si>
  <si>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</si>
  <si>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</si>
  <si>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</si>
  <si>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</si>
  <si>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</si>
  <si>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</si>
  <si>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</si>
  <si>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</si>
  <si>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</si>
  <si>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</si>
  <si>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</si>
  <si>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</si>
  <si>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</si>
  <si>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</si>
  <si>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</si>
  <si>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</si>
  <si>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</si>
  <si>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</si>
  <si>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</si>
  <si>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</si>
  <si>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</si>
  <si>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</si>
  <si>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</si>
  <si>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</si>
  <si>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</si>
  <si>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</si>
  <si>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</si>
  <si>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</si>
  <si>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</si>
  <si>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</si>
  <si>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</si>
  <si>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</si>
  <si>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</si>
  <si>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</si>
  <si>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</si>
  <si>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</si>
  <si>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</si>
  <si>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</si>
  <si>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</si>
  <si>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</si>
  <si>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</si>
  <si>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</si>
  <si>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</si>
  <si>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</si>
  <si>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</si>
  <si>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</si>
  <si>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</si>
  <si>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</si>
  <si>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</si>
  <si>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</si>
  <si>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</si>
  <si>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</si>
  <si>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</si>
  <si>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</si>
  <si>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</si>
  <si>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</si>
  <si>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</si>
  <si>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</si>
  <si>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Áreadetrabajo</t>
  </si>
  <si>
    <t>SalarioReal</t>
  </si>
  <si>
    <t>{areadetrabajo}</t>
  </si>
  <si>
    <t>Cliente:</t>
  </si>
  <si>
    <t>Obra:</t>
  </si>
  <si>
    <t>Inicio obra:</t>
  </si>
  <si>
    <t>Fin obra:</t>
  </si>
  <si>
    <t>Lugar:</t>
  </si>
  <si>
    <t>Ciudad: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</si>
  <si>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</si>
  <si>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</si>
  <si>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</si>
  <si>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</si>
  <si>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</si>
  <si>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</si>
  <si>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</si>
  <si>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</si>
  <si>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</si>
  <si>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</si>
  <si>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</si>
  <si>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</si>
  <si>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</si>
  <si>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</si>
  <si>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</si>
  <si>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</si>
  <si>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</si>
  <si>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</si>
  <si>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</si>
  <si>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</si>
  <si>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</si>
  <si>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</si>
  <si>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</si>
  <si>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</si>
  <si>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</si>
  <si>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</si>
  <si>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Duracion: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</si>
  <si>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</si>
  <si>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</si>
  <si>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</si>
  <si>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</si>
  <si>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</si>
  <si>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</si>
  <si>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</si>
  <si>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</si>
  <si>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</si>
  <si>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</si>
  <si>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</si>
  <si>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</si>
  <si>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</si>
  <si>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</si>
  <si>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</si>
  <si>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</si>
  <si>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</si>
  <si>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</si>
  <si>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</si>
  <si>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</si>
  <si>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</si>
  <si>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</si>
  <si>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</si>
  <si>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</si>
  <si>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</si>
  <si>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</si>
  <si>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</si>
  <si>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</si>
  <si>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</si>
  <si>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</si>
  <si>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</si>
  <si>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</si>
  <si>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</si>
  <si>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</si>
  <si>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</si>
  <si>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</si>
  <si>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</si>
  <si>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</si>
  <si>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</si>
  <si>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</si>
  <si>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</si>
  <si>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</si>
  <si>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</si>
  <si>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</si>
  <si>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</si>
  <si>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</si>
  <si>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</si>
  <si>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</si>
  <si>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</si>
  <si>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</si>
  <si>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</si>
  <si>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</si>
  <si>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</si>
  <si>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</si>
  <si>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</si>
  <si>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</si>
  <si>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</si>
  <si>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</si>
  <si>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</si>
  <si>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</si>
  <si>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</si>
  <si>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</si>
  <si>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</si>
  <si>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</si>
  <si>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</si>
  <si>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</si>
  <si>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</si>
  <si>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</si>
  <si>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</si>
  <si>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</si>
  <si>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</si>
  <si>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</si>
  <si>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</si>
  <si>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</si>
  <si>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</si>
  <si>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</si>
  <si>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</si>
  <si>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</si>
  <si>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</si>
  <si>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</si>
  <si>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</si>
  <si>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</si>
  <si>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</si>
  <si>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</si>
  <si>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</si>
  <si>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</si>
  <si>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</si>
  <si>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</si>
  <si>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</si>
  <si>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</si>
  <si>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</si>
  <si>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</si>
  <si>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</si>
  <si>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</si>
  <si>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</si>
  <si>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</si>
  <si>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</si>
  <si>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</si>
  <si>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</si>
  <si>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</si>
  <si>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Consecutivo</t>
  </si>
  <si>
    <t>Concurso No:</t>
  </si>
  <si>
    <t>DOCUMENTO</t>
  </si>
  <si>
    <t>ART 45 A.XI a</t>
  </si>
  <si>
    <t>ART 45 A.XI b</t>
  </si>
  <si>
    <t>ART 45 A.XI c</t>
  </si>
  <si>
    <t>110812-11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</si>
  <si>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</si>
  <si>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</si>
  <si>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</si>
  <si>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</si>
  <si>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{fin}</t>
  </si>
  <si>
    <t>Fecha de terminación de utilización del insumo.</t>
  </si>
  <si>
    <t>{inicio}</t>
  </si>
  <si>
    <t>Fecha de inicio de utilización del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</si>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</sst>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30">
    <xf numFmtId="0" fontId="0" fillId="0" borderId="0" xfId="0"/>
    <xf numFmtId="0" fontId="3" fillId="0" borderId="0" xfId="0" applyFont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8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11" fillId="2" borderId="17" xfId="1" applyFill="1" applyBorder="1" applyAlignment="1" applyProtection="1">
      <alignment vertical="top" wrapText="1"/>
    </xf>
    <xf numFmtId="49" fontId="5" fillId="2" borderId="17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7" xfId="0" applyFont="1" applyFill="1" applyBorder="1" applyAlignment="1">
      <alignment horizontal="left" vertical="top" wrapText="1"/>
    </xf>
    <xf numFmtId="0" fontId="5" fillId="5" borderId="17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0" fontId="5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5" fillId="5" borderId="20" xfId="0" applyFont="1" applyFill="1" applyBorder="1" applyAlignment="1">
      <alignment vertical="top" wrapText="1"/>
    </xf>
    <xf numFmtId="0" fontId="9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7" fillId="3" borderId="13" xfId="0" applyFont="1" applyFill="1" applyBorder="1" applyAlignment="1">
      <alignment horizontal="center" vertical="top"/>
    </xf>
    <xf numFmtId="0" fontId="7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8" fillId="2" borderId="17" xfId="0" applyFont="1" applyFill="1" applyBorder="1" applyAlignment="1">
      <alignment vertical="top" wrapText="1"/>
    </xf>
    <xf numFmtId="0" fontId="5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5" fillId="2" borderId="17" xfId="0" applyFont="1" applyFill="1" applyBorder="1"/>
    <xf numFmtId="0" fontId="0" fillId="2" borderId="17" xfId="0" applyFill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164" fontId="5" fillId="2" borderId="17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2" borderId="16" xfId="0" applyFont="1" applyFill="1" applyBorder="1" applyAlignment="1">
      <alignment vertical="top"/>
    </xf>
    <xf numFmtId="0" fontId="6" fillId="2" borderId="17" xfId="0" applyFont="1" applyFill="1" applyBorder="1" applyAlignment="1">
      <alignment vertical="top"/>
    </xf>
    <xf numFmtId="0" fontId="6" fillId="2" borderId="18" xfId="0" applyFont="1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6" fillId="2" borderId="16" xfId="0" applyFont="1" applyFill="1" applyBorder="1"/>
    <xf numFmtId="0" fontId="6" fillId="2" borderId="17" xfId="0" applyFont="1" applyFill="1" applyBorder="1"/>
    <xf numFmtId="10" fontId="5" fillId="2" borderId="17" xfId="0" applyNumberFormat="1" applyFont="1" applyFill="1" applyBorder="1" applyAlignment="1">
      <alignment vertical="top" wrapText="1"/>
    </xf>
    <xf numFmtId="0" fontId="4" fillId="0" borderId="23" xfId="0" applyFont="1" applyBorder="1" applyAlignment="1">
      <alignment horizontal="right"/>
    </xf>
    <xf numFmtId="164" fontId="4" fillId="0" borderId="27" xfId="0" applyNumberFormat="1" applyFont="1" applyBorder="1" applyAlignment="1">
      <alignment horizontal="right" vertical="top"/>
    </xf>
    <xf numFmtId="164" fontId="4" fillId="0" borderId="28" xfId="0" applyNumberFormat="1" applyFont="1" applyBorder="1" applyAlignment="1">
      <alignment horizontal="right" vertical="top"/>
    </xf>
    <xf numFmtId="0" fontId="4" fillId="0" borderId="26" xfId="0" applyFont="1" applyBorder="1" applyAlignment="1">
      <alignment horizontal="right"/>
    </xf>
    <xf numFmtId="164" fontId="4" fillId="0" borderId="29" xfId="0" applyNumberFormat="1" applyFont="1" applyBorder="1" applyAlignment="1">
      <alignment horizontal="right" vertical="top"/>
    </xf>
    <xf numFmtId="0" fontId="10" fillId="0" borderId="0" xfId="0" applyFont="1" applyAlignment="1">
      <alignment horizontal="center"/>
    </xf>
    <xf numFmtId="49" fontId="3" fillId="0" borderId="0" xfId="0" applyNumberFormat="1" applyFont="1"/>
    <xf numFmtId="2" fontId="3" fillId="0" borderId="0" xfId="0" applyNumberFormat="1" applyFont="1" applyAlignment="1">
      <alignment horizontal="right"/>
    </xf>
    <xf numFmtId="0" fontId="6" fillId="2" borderId="17" xfId="0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164" fontId="4" fillId="0" borderId="27" xfId="0" applyNumberFormat="1" applyFont="1" applyBorder="1" applyAlignment="1">
      <alignment horizontal="center" vertical="top"/>
    </xf>
    <xf numFmtId="10" fontId="4" fillId="0" borderId="28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4" fillId="0" borderId="25" xfId="0" applyFont="1" applyBorder="1"/>
    <xf numFmtId="0" fontId="1" fillId="2" borderId="17" xfId="0" applyFont="1" applyFill="1" applyBorder="1"/>
    <xf numFmtId="2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167" fontId="4" fillId="0" borderId="10" xfId="0" applyNumberFormat="1" applyFont="1" applyBorder="1" applyAlignment="1">
      <alignment horizontal="center" vertical="center" wrapText="1"/>
    </xf>
    <xf numFmtId="167" fontId="4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3" fillId="2" borderId="17" xfId="3" applyFill="1" applyBorder="1" applyAlignment="1">
      <alignment vertical="top"/>
    </xf>
    <xf numFmtId="0" fontId="5" fillId="2" borderId="17" xfId="3" applyFont="1" applyFill="1" applyBorder="1" applyAlignment="1">
      <alignment vertical="top"/>
    </xf>
    <xf numFmtId="0" fontId="13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5" fillId="2" borderId="17" xfId="3" applyFont="1" applyFill="1" applyBorder="1" applyAlignment="1">
      <alignment vertical="top" wrapText="1"/>
    </xf>
    <xf numFmtId="167" fontId="3" fillId="0" borderId="0" xfId="0" applyNumberFormat="1" applyFont="1"/>
    <xf numFmtId="167" fontId="5" fillId="2" borderId="17" xfId="0" applyNumberFormat="1" applyFont="1" applyFill="1" applyBorder="1" applyAlignment="1">
      <alignment vertical="top" wrapText="1"/>
    </xf>
    <xf numFmtId="167" fontId="5" fillId="2" borderId="18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right"/>
    </xf>
    <xf numFmtId="0" fontId="14" fillId="0" borderId="0" xfId="0" applyFont="1"/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4" fillId="0" borderId="24" xfId="0" applyFont="1" applyBorder="1"/>
    <xf numFmtId="0" fontId="4" fillId="0" borderId="26" xfId="0" applyFont="1" applyBorder="1"/>
    <xf numFmtId="10" fontId="4" fillId="0" borderId="29" xfId="0" applyNumberFormat="1" applyFont="1" applyBorder="1" applyAlignment="1">
      <alignment horizontal="right" vertical="top"/>
    </xf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9" fillId="0" borderId="1" xfId="0" applyFont="1" applyBorder="1"/>
    <xf numFmtId="0" fontId="9" fillId="0" borderId="3" xfId="0" applyFont="1" applyBorder="1"/>
    <xf numFmtId="0" fontId="2" fillId="0" borderId="1" xfId="0" applyFont="1" applyBorder="1"/>
    <xf numFmtId="0" fontId="2" fillId="0" borderId="3" xfId="0" applyFont="1" applyBorder="1"/>
    <xf numFmtId="0" fontId="9" fillId="0" borderId="5" xfId="0" applyFont="1" applyBorder="1"/>
    <xf numFmtId="0" fontId="9" fillId="0" borderId="0" xfId="0" applyFont="1"/>
    <xf numFmtId="0" fontId="2" fillId="0" borderId="0" xfId="0" applyFont="1"/>
    <xf numFmtId="0" fontId="2" fillId="0" borderId="5" xfId="0" applyFont="1" applyBorder="1"/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5" fillId="2" borderId="17" xfId="0" applyFont="1" applyFill="1" applyBorder="1"/>
    <xf numFmtId="168" fontId="3" fillId="0" borderId="0" xfId="2" applyNumberFormat="1" applyFont="1" applyAlignment="1">
      <alignment horizontal="right" vertical="top"/>
    </xf>
    <xf numFmtId="0" fontId="16" fillId="2" borderId="17" xfId="0" applyFont="1" applyFill="1" applyBorder="1"/>
    <xf numFmtId="0" fontId="3" fillId="0" borderId="0" xfId="0" applyFont="1" applyAlignment="1">
      <alignment horizontal="justify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22</xdr:row>
      <xdr:rowOff>38100</xdr:rowOff>
    </xdr:from>
    <xdr:to>
      <xdr:col>10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390525</xdr:colOff>
      <xdr:row>1</xdr:row>
      <xdr:rowOff>66675</xdr:rowOff>
    </xdr:from>
    <xdr:to>
      <xdr:col>9</xdr:col>
      <xdr:colOff>600075</xdr:colOff>
      <xdr:row>6</xdr:row>
      <xdr:rowOff>38100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795DFC70-8069-4866-B3B9-CF8B99748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0" y="21907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</xdr:colOff>
      <xdr:row>24</xdr:row>
      <xdr:rowOff>38100</xdr:rowOff>
    </xdr:from>
    <xdr:to>
      <xdr:col>4</xdr:col>
      <xdr:colOff>638175</xdr:colOff>
      <xdr:row>24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895849" y="365760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523875</xdr:colOff>
      <xdr:row>1</xdr:row>
      <xdr:rowOff>85725</xdr:rowOff>
    </xdr:from>
    <xdr:to>
      <xdr:col>7</xdr:col>
      <xdr:colOff>685800</xdr:colOff>
      <xdr:row>6</xdr:row>
      <xdr:rowOff>47625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6E86DA19-48EF-4134-B8FA-9FE1D6AE1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2381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152399</xdr:colOff>
      <xdr:row>21</xdr:row>
      <xdr:rowOff>38100</xdr:rowOff>
    </xdr:from>
    <xdr:to>
      <xdr:col>9</xdr:col>
      <xdr:colOff>790574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381749" y="3105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361950</xdr:colOff>
      <xdr:row>1</xdr:row>
      <xdr:rowOff>85725</xdr:rowOff>
    </xdr:from>
    <xdr:to>
      <xdr:col>9</xdr:col>
      <xdr:colOff>571500</xdr:colOff>
      <xdr:row>6</xdr:row>
      <xdr:rowOff>47625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6FDF3004-BCD2-4558-BDAC-E654FA87C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6925" y="2381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304800</xdr:colOff>
      <xdr:row>1</xdr:row>
      <xdr:rowOff>114300</xdr:rowOff>
    </xdr:from>
    <xdr:to>
      <xdr:col>6</xdr:col>
      <xdr:colOff>581025</xdr:colOff>
      <xdr:row>6</xdr:row>
      <xdr:rowOff>85725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889D0451-60BB-458D-BB18-4D18507611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0" y="2667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724524" y="29051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238125</xdr:colOff>
      <xdr:row>1</xdr:row>
      <xdr:rowOff>95250</xdr:rowOff>
    </xdr:from>
    <xdr:to>
      <xdr:col>6</xdr:col>
      <xdr:colOff>514350</xdr:colOff>
      <xdr:row>6</xdr:row>
      <xdr:rowOff>57150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C23EDBD4-4B69-461D-AE3C-8DBE724E2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6925" y="24765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866775</xdr:colOff>
      <xdr:row>23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381000</xdr:colOff>
      <xdr:row>1</xdr:row>
      <xdr:rowOff>95250</xdr:rowOff>
    </xdr:from>
    <xdr:to>
      <xdr:col>7</xdr:col>
      <xdr:colOff>542925</xdr:colOff>
      <xdr:row>6</xdr:row>
      <xdr:rowOff>57150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F6CAB72C-322F-46F4-8A79-8EFCDFB64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0" y="24765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22</xdr:row>
      <xdr:rowOff>38100</xdr:rowOff>
    </xdr:from>
    <xdr:to>
      <xdr:col>3</xdr:col>
      <xdr:colOff>819150</xdr:colOff>
      <xdr:row>22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3714749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381000</xdr:colOff>
      <xdr:row>1</xdr:row>
      <xdr:rowOff>38100</xdr:rowOff>
    </xdr:from>
    <xdr:to>
      <xdr:col>7</xdr:col>
      <xdr:colOff>542925</xdr:colOff>
      <xdr:row>5</xdr:row>
      <xdr:rowOff>123825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0AD4525F-D3F4-49AA-8BC3-A4E2F851A5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0" y="1905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866775</xdr:colOff>
      <xdr:row>23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829174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390525</xdr:colOff>
      <xdr:row>1</xdr:row>
      <xdr:rowOff>76200</xdr:rowOff>
    </xdr:from>
    <xdr:to>
      <xdr:col>8</xdr:col>
      <xdr:colOff>552450</xdr:colOff>
      <xdr:row>6</xdr:row>
      <xdr:rowOff>38100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9FA6FB40-94AF-4D50-A3AE-F2EDCF0759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67450" y="2286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66674</xdr:colOff>
      <xdr:row>22</xdr:row>
      <xdr:rowOff>38100</xdr:rowOff>
    </xdr:from>
    <xdr:to>
      <xdr:col>10</xdr:col>
      <xdr:colOff>628649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810499" y="35433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552450</xdr:colOff>
      <xdr:row>1</xdr:row>
      <xdr:rowOff>66675</xdr:rowOff>
    </xdr:from>
    <xdr:to>
      <xdr:col>9</xdr:col>
      <xdr:colOff>714375</xdr:colOff>
      <xdr:row>6</xdr:row>
      <xdr:rowOff>38100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9B8B7B4A-4D34-4E46-8653-4BDACEEEB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6550" y="21907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21</xdr:row>
      <xdr:rowOff>38100</xdr:rowOff>
    </xdr:from>
    <xdr:to>
      <xdr:col>5</xdr:col>
      <xdr:colOff>638174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6562724" y="32194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428625</xdr:colOff>
      <xdr:row>1</xdr:row>
      <xdr:rowOff>38100</xdr:rowOff>
    </xdr:from>
    <xdr:to>
      <xdr:col>6</xdr:col>
      <xdr:colOff>704850</xdr:colOff>
      <xdr:row>6</xdr:row>
      <xdr:rowOff>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22B7DFCA-13F9-4DA3-9258-23C11986D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905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H67" sqref="H67"/>
    </sheetView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84" t="s">
        <v>240</v>
      </c>
      <c r="C1" s="85" t="s">
        <v>270</v>
      </c>
    </row>
    <row r="2" spans="1:3" ht="12.75" customHeight="1" x14ac:dyDescent="0.2">
      <c r="A2" s="52" t="s">
        <v>23</v>
      </c>
      <c r="B2" s="52"/>
      <c r="C2" s="66"/>
    </row>
    <row r="3" spans="1:3" ht="12.75" customHeight="1" x14ac:dyDescent="0.2">
      <c r="A3" s="53"/>
      <c r="B3" s="53"/>
      <c r="C3" s="53"/>
    </row>
    <row r="4" spans="1:3" ht="12.75" customHeight="1" x14ac:dyDescent="0.2">
      <c r="A4" s="12" t="s">
        <v>24</v>
      </c>
      <c r="B4" s="13" t="s">
        <v>25</v>
      </c>
      <c r="C4" s="14" t="s">
        <v>26</v>
      </c>
    </row>
    <row r="5" spans="1:3" ht="12.75" customHeight="1" x14ac:dyDescent="0.2">
      <c r="A5" s="15" t="s">
        <v>27</v>
      </c>
      <c r="B5" s="16"/>
      <c r="C5" s="17"/>
    </row>
    <row r="6" spans="1:3" ht="12.75" customHeight="1" x14ac:dyDescent="0.2">
      <c r="A6" s="54" t="s">
        <v>28</v>
      </c>
      <c r="B6" s="18" t="s">
        <v>29</v>
      </c>
      <c r="C6" s="19" t="s">
        <v>279</v>
      </c>
    </row>
    <row r="7" spans="1:3" ht="12.75" customHeight="1" x14ac:dyDescent="0.2">
      <c r="A7" s="55" t="s">
        <v>30</v>
      </c>
      <c r="B7" s="21" t="s">
        <v>31</v>
      </c>
      <c r="C7" s="22" t="s">
        <v>280</v>
      </c>
    </row>
    <row r="8" spans="1:3" ht="12.75" customHeight="1" x14ac:dyDescent="0.2">
      <c r="A8" s="55" t="s">
        <v>32</v>
      </c>
      <c r="B8" s="21" t="s">
        <v>33</v>
      </c>
      <c r="C8" s="22" t="s">
        <v>281</v>
      </c>
    </row>
    <row r="9" spans="1:3" ht="12.75" customHeight="1" x14ac:dyDescent="0.2">
      <c r="A9" s="55" t="s">
        <v>34</v>
      </c>
      <c r="B9" s="21" t="s">
        <v>35</v>
      </c>
      <c r="C9" s="22" t="s">
        <v>36</v>
      </c>
    </row>
    <row r="10" spans="1:3" ht="12.75" customHeight="1" x14ac:dyDescent="0.2">
      <c r="A10" s="21" t="s">
        <v>37</v>
      </c>
      <c r="B10" s="55" t="s">
        <v>38</v>
      </c>
      <c r="C10" s="22" t="s">
        <v>282</v>
      </c>
    </row>
    <row r="11" spans="1:3" ht="12.75" customHeight="1" x14ac:dyDescent="0.2">
      <c r="A11" s="21" t="s">
        <v>40</v>
      </c>
      <c r="B11" s="21" t="s">
        <v>41</v>
      </c>
      <c r="C11" s="22" t="s">
        <v>283</v>
      </c>
    </row>
    <row r="12" spans="1:3" ht="12.75" customHeight="1" x14ac:dyDescent="0.2">
      <c r="A12" s="21" t="s">
        <v>42</v>
      </c>
      <c r="B12" s="21" t="s">
        <v>43</v>
      </c>
      <c r="C12" s="22" t="s">
        <v>284</v>
      </c>
    </row>
    <row r="13" spans="1:3" ht="12.75" customHeight="1" x14ac:dyDescent="0.2">
      <c r="A13" s="21" t="s">
        <v>44</v>
      </c>
      <c r="B13" s="21" t="s">
        <v>45</v>
      </c>
      <c r="C13" s="23" t="s">
        <v>285</v>
      </c>
    </row>
    <row r="14" spans="1:3" ht="12.75" customHeight="1" x14ac:dyDescent="0.2">
      <c r="A14" s="55" t="s">
        <v>46</v>
      </c>
      <c r="B14" s="21" t="s">
        <v>47</v>
      </c>
      <c r="C14" s="24">
        <v>1234567</v>
      </c>
    </row>
    <row r="15" spans="1:3" ht="12.75" customHeight="1" x14ac:dyDescent="0.2">
      <c r="A15" s="55" t="s">
        <v>48</v>
      </c>
      <c r="B15" s="21" t="s">
        <v>49</v>
      </c>
      <c r="C15" s="24">
        <v>12345678</v>
      </c>
    </row>
    <row r="16" spans="1:3" ht="12.75" customHeight="1" x14ac:dyDescent="0.2">
      <c r="A16" s="55" t="s">
        <v>50</v>
      </c>
      <c r="B16" s="21" t="s">
        <v>51</v>
      </c>
      <c r="C16" s="24">
        <v>123456789</v>
      </c>
    </row>
    <row r="17" spans="1:3" ht="12.75" customHeight="1" x14ac:dyDescent="0.2">
      <c r="A17" s="55" t="s">
        <v>52</v>
      </c>
      <c r="B17" s="21" t="s">
        <v>53</v>
      </c>
      <c r="C17" s="22" t="s">
        <v>286</v>
      </c>
    </row>
    <row r="18" spans="1:3" ht="12.75" customHeight="1" x14ac:dyDescent="0.2">
      <c r="A18" s="55" t="s">
        <v>54</v>
      </c>
      <c r="B18" s="21" t="s">
        <v>55</v>
      </c>
      <c r="C18" s="22" t="s">
        <v>56</v>
      </c>
    </row>
    <row r="19" spans="1:3" ht="12.75" customHeight="1" x14ac:dyDescent="0.2">
      <c r="A19" s="15" t="s">
        <v>57</v>
      </c>
      <c r="B19" s="25"/>
      <c r="C19" s="17"/>
    </row>
    <row r="20" spans="1:3" ht="38.25" x14ac:dyDescent="0.2">
      <c r="A20" s="55" t="s">
        <v>58</v>
      </c>
      <c r="B20" s="55" t="s">
        <v>59</v>
      </c>
      <c r="C20" s="26" t="s">
        <v>60</v>
      </c>
    </row>
    <row r="21" spans="1:3" x14ac:dyDescent="0.2">
      <c r="A21" s="21" t="s">
        <v>61</v>
      </c>
      <c r="B21" s="21" t="s">
        <v>62</v>
      </c>
      <c r="C21" s="22" t="s">
        <v>63</v>
      </c>
    </row>
    <row r="22" spans="1:3" ht="12.75" customHeight="1" x14ac:dyDescent="0.2">
      <c r="A22" s="21" t="s">
        <v>64</v>
      </c>
      <c r="B22" s="21" t="s">
        <v>65</v>
      </c>
      <c r="C22" s="22" t="s">
        <v>66</v>
      </c>
    </row>
    <row r="23" spans="1:3" ht="12.75" customHeight="1" x14ac:dyDescent="0.2">
      <c r="A23" s="21" t="s">
        <v>165</v>
      </c>
      <c r="B23" s="21" t="s">
        <v>166</v>
      </c>
      <c r="C23" s="22" t="s">
        <v>166</v>
      </c>
    </row>
    <row r="24" spans="1:3" ht="12.75" customHeight="1" x14ac:dyDescent="0.2">
      <c r="A24" s="21" t="s">
        <v>167</v>
      </c>
      <c r="B24" s="21" t="s">
        <v>168</v>
      </c>
      <c r="C24" s="22" t="s">
        <v>168</v>
      </c>
    </row>
    <row r="25" spans="1:3" ht="12.75" customHeight="1" x14ac:dyDescent="0.2">
      <c r="A25" s="21" t="s">
        <v>169</v>
      </c>
      <c r="B25" s="21" t="s">
        <v>170</v>
      </c>
      <c r="C25" s="22" t="s">
        <v>170</v>
      </c>
    </row>
    <row r="26" spans="1:3" ht="12.75" customHeight="1" x14ac:dyDescent="0.2">
      <c r="A26" s="21" t="s">
        <v>171</v>
      </c>
      <c r="B26" s="21" t="s">
        <v>172</v>
      </c>
      <c r="C26" s="22" t="s">
        <v>172</v>
      </c>
    </row>
    <row r="27" spans="1:3" ht="12.75" customHeight="1" x14ac:dyDescent="0.2">
      <c r="A27" s="21" t="s">
        <v>173</v>
      </c>
      <c r="B27" s="21" t="s">
        <v>174</v>
      </c>
      <c r="C27" s="22" t="s">
        <v>174</v>
      </c>
    </row>
    <row r="28" spans="1:3" ht="12.75" customHeight="1" x14ac:dyDescent="0.2">
      <c r="A28" s="21" t="s">
        <v>175</v>
      </c>
      <c r="B28" s="21" t="s">
        <v>176</v>
      </c>
      <c r="C28" s="22" t="s">
        <v>176</v>
      </c>
    </row>
    <row r="29" spans="1:3" ht="12.75" customHeight="1" x14ac:dyDescent="0.2">
      <c r="A29" s="21" t="s">
        <v>177</v>
      </c>
      <c r="B29" s="21" t="s">
        <v>178</v>
      </c>
      <c r="C29" s="22" t="s">
        <v>178</v>
      </c>
    </row>
    <row r="30" spans="1:3" ht="12.75" customHeight="1" x14ac:dyDescent="0.2">
      <c r="A30" s="88" t="s">
        <v>244</v>
      </c>
      <c r="B30" s="89" t="s">
        <v>245</v>
      </c>
      <c r="C30" s="90" t="s">
        <v>245</v>
      </c>
    </row>
    <row r="31" spans="1:3" ht="12.75" customHeight="1" x14ac:dyDescent="0.2">
      <c r="A31" s="91" t="s">
        <v>246</v>
      </c>
      <c r="B31" s="89" t="s">
        <v>247</v>
      </c>
      <c r="C31" s="90" t="s">
        <v>247</v>
      </c>
    </row>
    <row r="32" spans="1:3" ht="12.75" customHeight="1" x14ac:dyDescent="0.2">
      <c r="A32" s="88" t="s">
        <v>248</v>
      </c>
      <c r="B32" s="89" t="s">
        <v>249</v>
      </c>
      <c r="C32" s="90" t="s">
        <v>249</v>
      </c>
    </row>
    <row r="33" spans="1:3" ht="12.75" customHeight="1" x14ac:dyDescent="0.2">
      <c r="A33" s="15" t="s">
        <v>67</v>
      </c>
      <c r="B33" s="25"/>
      <c r="C33" s="17"/>
    </row>
    <row r="34" spans="1:3" ht="12.75" customHeight="1" x14ac:dyDescent="0.2">
      <c r="A34" s="55" t="s">
        <v>68</v>
      </c>
      <c r="B34" s="21" t="s">
        <v>69</v>
      </c>
      <c r="C34" s="95">
        <v>40017</v>
      </c>
    </row>
    <row r="35" spans="1:3" ht="12.75" customHeight="1" x14ac:dyDescent="0.2">
      <c r="A35" s="55" t="s">
        <v>70</v>
      </c>
      <c r="B35" s="21" t="s">
        <v>71</v>
      </c>
      <c r="C35" s="24" t="s">
        <v>72</v>
      </c>
    </row>
    <row r="36" spans="1:3" ht="12.75" customHeight="1" x14ac:dyDescent="0.2">
      <c r="A36" s="55" t="s">
        <v>179</v>
      </c>
      <c r="B36" s="55" t="s">
        <v>73</v>
      </c>
      <c r="C36" s="22" t="s">
        <v>74</v>
      </c>
    </row>
    <row r="37" spans="1:3" ht="12.75" customHeight="1" x14ac:dyDescent="0.2">
      <c r="A37" s="15" t="s">
        <v>75</v>
      </c>
      <c r="B37" s="25"/>
      <c r="C37" s="27"/>
    </row>
    <row r="38" spans="1:3" ht="12.75" customHeight="1" x14ac:dyDescent="0.2">
      <c r="A38" s="86" t="s">
        <v>241</v>
      </c>
      <c r="B38" s="87" t="s">
        <v>242</v>
      </c>
      <c r="C38" s="26" t="s">
        <v>243</v>
      </c>
    </row>
    <row r="39" spans="1:3" ht="102" x14ac:dyDescent="0.2">
      <c r="A39" s="55" t="s">
        <v>76</v>
      </c>
      <c r="B39" s="21" t="s">
        <v>77</v>
      </c>
      <c r="C39" s="28" t="s">
        <v>227</v>
      </c>
    </row>
    <row r="40" spans="1:3" ht="12.75" customHeight="1" x14ac:dyDescent="0.2">
      <c r="A40" s="55" t="s">
        <v>180</v>
      </c>
      <c r="B40" s="21" t="s">
        <v>78</v>
      </c>
      <c r="C40" s="22" t="s">
        <v>79</v>
      </c>
    </row>
    <row r="41" spans="1:3" ht="12.75" customHeight="1" x14ac:dyDescent="0.2">
      <c r="A41" s="55" t="s">
        <v>181</v>
      </c>
      <c r="B41" s="21" t="s">
        <v>182</v>
      </c>
      <c r="C41" s="22" t="s">
        <v>182</v>
      </c>
    </row>
    <row r="42" spans="1:3" ht="12.75" customHeight="1" x14ac:dyDescent="0.2">
      <c r="A42" s="55" t="s">
        <v>80</v>
      </c>
      <c r="B42" s="21" t="s">
        <v>81</v>
      </c>
      <c r="C42" s="22" t="s">
        <v>36</v>
      </c>
    </row>
    <row r="43" spans="1:3" ht="12.75" customHeight="1" x14ac:dyDescent="0.2">
      <c r="A43" s="55" t="s">
        <v>82</v>
      </c>
      <c r="B43" s="55" t="s">
        <v>83</v>
      </c>
      <c r="C43" s="22" t="s">
        <v>39</v>
      </c>
    </row>
    <row r="44" spans="1:3" ht="12.75" customHeight="1" x14ac:dyDescent="0.2">
      <c r="A44" s="55" t="s">
        <v>183</v>
      </c>
      <c r="B44" s="55" t="s">
        <v>184</v>
      </c>
      <c r="C44" s="22" t="s">
        <v>184</v>
      </c>
    </row>
    <row r="45" spans="1:3" ht="12.75" customHeight="1" x14ac:dyDescent="0.2">
      <c r="A45" s="55" t="s">
        <v>185</v>
      </c>
      <c r="B45" s="55" t="s">
        <v>186</v>
      </c>
      <c r="C45" s="22" t="s">
        <v>186</v>
      </c>
    </row>
    <row r="46" spans="1:3" ht="12.75" customHeight="1" x14ac:dyDescent="0.2">
      <c r="A46" s="55" t="s">
        <v>187</v>
      </c>
      <c r="B46" s="55" t="s">
        <v>188</v>
      </c>
      <c r="C46" s="22" t="s">
        <v>188</v>
      </c>
    </row>
    <row r="47" spans="1:3" ht="12.75" customHeight="1" x14ac:dyDescent="0.2">
      <c r="A47" s="55" t="s">
        <v>189</v>
      </c>
      <c r="B47" s="55" t="s">
        <v>190</v>
      </c>
      <c r="C47" s="22" t="s">
        <v>190</v>
      </c>
    </row>
    <row r="48" spans="1:3" ht="12.75" customHeight="1" x14ac:dyDescent="0.2">
      <c r="A48" s="55" t="s">
        <v>199</v>
      </c>
      <c r="B48" s="55" t="s">
        <v>196</v>
      </c>
      <c r="C48" s="22" t="s">
        <v>200</v>
      </c>
    </row>
    <row r="49" spans="1:3" ht="12.75" customHeight="1" x14ac:dyDescent="0.2">
      <c r="A49" s="92" t="s">
        <v>250</v>
      </c>
      <c r="B49" s="92" t="s">
        <v>251</v>
      </c>
      <c r="C49" s="93" t="s">
        <v>252</v>
      </c>
    </row>
    <row r="50" spans="1:3" ht="12.75" customHeight="1" x14ac:dyDescent="0.2">
      <c r="A50" s="92" t="s">
        <v>253</v>
      </c>
      <c r="B50" s="92" t="s">
        <v>254</v>
      </c>
      <c r="C50" s="93" t="s">
        <v>287</v>
      </c>
    </row>
    <row r="51" spans="1:3" ht="12.75" customHeight="1" x14ac:dyDescent="0.2">
      <c r="A51" s="92" t="s">
        <v>255</v>
      </c>
      <c r="B51" s="92" t="s">
        <v>256</v>
      </c>
      <c r="C51" s="93" t="s">
        <v>257</v>
      </c>
    </row>
    <row r="52" spans="1:3" ht="12.75" customHeight="1" x14ac:dyDescent="0.2">
      <c r="A52" s="92" t="s">
        <v>258</v>
      </c>
      <c r="B52" s="92" t="s">
        <v>259</v>
      </c>
      <c r="C52" s="93" t="s">
        <v>284</v>
      </c>
    </row>
    <row r="53" spans="1:3" ht="12.75" customHeight="1" x14ac:dyDescent="0.2">
      <c r="A53" s="92" t="s">
        <v>260</v>
      </c>
      <c r="B53" s="92" t="s">
        <v>261</v>
      </c>
      <c r="C53" s="23" t="s">
        <v>285</v>
      </c>
    </row>
    <row r="54" spans="1:3" ht="12.75" customHeight="1" x14ac:dyDescent="0.2">
      <c r="A54" s="55" t="s">
        <v>84</v>
      </c>
      <c r="B54" s="21" t="s">
        <v>85</v>
      </c>
      <c r="C54" s="95">
        <v>40026</v>
      </c>
    </row>
    <row r="55" spans="1:3" ht="12.75" customHeight="1" x14ac:dyDescent="0.2">
      <c r="A55" s="56" t="s">
        <v>86</v>
      </c>
      <c r="B55" s="29" t="s">
        <v>87</v>
      </c>
      <c r="C55" s="96">
        <v>40178</v>
      </c>
    </row>
    <row r="56" spans="1:3" ht="12.75" customHeight="1" x14ac:dyDescent="0.2">
      <c r="A56" s="55" t="s">
        <v>201</v>
      </c>
      <c r="B56" s="21" t="s">
        <v>202</v>
      </c>
      <c r="C56" s="51">
        <v>100000</v>
      </c>
    </row>
    <row r="57" spans="1:3" ht="12.75" customHeight="1" x14ac:dyDescent="0.2">
      <c r="A57" s="55" t="s">
        <v>203</v>
      </c>
      <c r="B57" s="21" t="s">
        <v>204</v>
      </c>
      <c r="C57" s="51">
        <v>7722</v>
      </c>
    </row>
    <row r="58" spans="1:3" ht="12.75" customHeight="1" x14ac:dyDescent="0.2">
      <c r="A58" s="55" t="s">
        <v>205</v>
      </c>
      <c r="B58" s="21" t="s">
        <v>206</v>
      </c>
      <c r="C58" s="60">
        <v>0.15</v>
      </c>
    </row>
    <row r="59" spans="1:3" ht="12.75" customHeight="1" x14ac:dyDescent="0.2">
      <c r="A59" s="15" t="s">
        <v>88</v>
      </c>
      <c r="B59" s="25"/>
      <c r="C59" s="17"/>
    </row>
    <row r="60" spans="1:3" ht="12.75" customHeight="1" x14ac:dyDescent="0.2">
      <c r="A60" s="21" t="s">
        <v>207</v>
      </c>
      <c r="B60" s="21" t="s">
        <v>208</v>
      </c>
      <c r="C60" s="22">
        <v>153</v>
      </c>
    </row>
    <row r="61" spans="1:3" ht="12.75" customHeight="1" x14ac:dyDescent="0.2">
      <c r="A61" s="21" t="s">
        <v>209</v>
      </c>
      <c r="B61" s="21" t="s">
        <v>210</v>
      </c>
      <c r="C61" s="22">
        <v>133</v>
      </c>
    </row>
    <row r="62" spans="1:3" ht="12.75" customHeight="1" x14ac:dyDescent="0.2">
      <c r="A62" s="55" t="s">
        <v>191</v>
      </c>
      <c r="B62" s="55" t="s">
        <v>89</v>
      </c>
      <c r="C62" s="22">
        <v>2</v>
      </c>
    </row>
    <row r="63" spans="1:3" ht="12.75" customHeight="1" x14ac:dyDescent="0.2">
      <c r="A63" s="55" t="s">
        <v>192</v>
      </c>
      <c r="B63" s="55" t="s">
        <v>90</v>
      </c>
      <c r="C63" s="22" t="s">
        <v>91</v>
      </c>
    </row>
    <row r="64" spans="1:3" ht="12.75" customHeight="1" x14ac:dyDescent="0.2">
      <c r="A64" s="55" t="s">
        <v>193</v>
      </c>
      <c r="B64" s="55" t="s">
        <v>92</v>
      </c>
      <c r="C64" s="22" t="s">
        <v>93</v>
      </c>
    </row>
    <row r="65" spans="1:3" ht="12.75" customHeight="1" x14ac:dyDescent="0.2">
      <c r="A65" s="55" t="s">
        <v>195</v>
      </c>
      <c r="B65" s="55" t="s">
        <v>94</v>
      </c>
      <c r="C65" s="22" t="s">
        <v>95</v>
      </c>
    </row>
    <row r="66" spans="1:3" ht="12.75" customHeight="1" x14ac:dyDescent="0.2">
      <c r="A66" s="55" t="s">
        <v>194</v>
      </c>
      <c r="B66" s="55" t="s">
        <v>96</v>
      </c>
      <c r="C66" s="22" t="s">
        <v>97</v>
      </c>
    </row>
    <row r="67" spans="1:3" ht="12.75" customHeight="1" x14ac:dyDescent="0.2">
      <c r="A67" s="30" t="s">
        <v>98</v>
      </c>
      <c r="B67" s="31"/>
      <c r="C67" s="32"/>
    </row>
    <row r="68" spans="1:3" ht="12.75" customHeight="1" x14ac:dyDescent="0.2">
      <c r="A68" s="55" t="s">
        <v>99</v>
      </c>
      <c r="B68" s="21" t="s">
        <v>100</v>
      </c>
      <c r="C68" s="22" t="s">
        <v>101</v>
      </c>
    </row>
    <row r="69" spans="1:3" ht="12.75" customHeight="1" x14ac:dyDescent="0.2">
      <c r="A69" s="55" t="s">
        <v>102</v>
      </c>
      <c r="B69" s="21" t="s">
        <v>103</v>
      </c>
      <c r="C69" s="95">
        <v>39995</v>
      </c>
    </row>
    <row r="70" spans="1:3" ht="12.75" customHeight="1" x14ac:dyDescent="0.2">
      <c r="A70" s="57" t="s">
        <v>104</v>
      </c>
      <c r="B70" s="21" t="s">
        <v>105</v>
      </c>
      <c r="C70" s="28" t="s">
        <v>106</v>
      </c>
    </row>
  </sheetData>
  <hyperlinks>
    <hyperlink ref="C13" r:id="rId1" display="soporte@neodata.com.mx" xr:uid="{00000000-0004-0000-0000-000000000000}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0"/>
  <sheetViews>
    <sheetView showGridLines="0" showZeros="0" zoomScaleNormal="100" workbookViewId="0">
      <selection activeCell="K20" sqref="K20"/>
    </sheetView>
  </sheetViews>
  <sheetFormatPr baseColWidth="10" defaultRowHeight="11.25" x14ac:dyDescent="0.2"/>
  <cols>
    <col min="1" max="1" width="11.7109375" style="1" customWidth="1"/>
    <col min="2" max="2" width="25.7109375" style="1" customWidth="1"/>
    <col min="3" max="3" width="6.7109375" style="1" customWidth="1"/>
    <col min="4" max="4" width="8.7109375" style="1" customWidth="1"/>
    <col min="5" max="5" width="10.140625" style="1" customWidth="1"/>
    <col min="6" max="6" width="10.28515625" style="1" customWidth="1"/>
    <col min="7" max="7" width="9" style="1" customWidth="1"/>
    <col min="8" max="8" width="9.7109375" style="1" customWidth="1"/>
    <col min="9" max="9" width="11.42578125" style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" customHeight="1" thickTop="1" x14ac:dyDescent="0.25">
      <c r="A2" s="122" t="str">
        <f>razonsocial</f>
        <v>MI EMPRESA</v>
      </c>
      <c r="B2" s="123"/>
      <c r="C2" s="123"/>
      <c r="D2" s="123"/>
      <c r="E2" s="123"/>
      <c r="F2" s="123"/>
      <c r="G2" s="123"/>
      <c r="H2" s="123"/>
      <c r="I2" s="108"/>
      <c r="J2" s="109"/>
    </row>
    <row r="3" spans="1:10" ht="15" x14ac:dyDescent="0.25">
      <c r="A3" s="124"/>
      <c r="B3" s="125"/>
      <c r="C3" s="125"/>
      <c r="D3" s="125"/>
      <c r="E3" s="125"/>
      <c r="F3" s="125"/>
      <c r="G3" s="125"/>
      <c r="H3" s="125"/>
      <c r="I3" s="113"/>
      <c r="J3" s="112"/>
    </row>
    <row r="4" spans="1:10" ht="11.25" customHeight="1" x14ac:dyDescent="0.2">
      <c r="A4" s="100" t="s">
        <v>131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F4" s="121"/>
      <c r="G4" s="121"/>
      <c r="H4" s="121"/>
      <c r="J4" s="2"/>
    </row>
    <row r="5" spans="1:10" x14ac:dyDescent="0.2">
      <c r="A5" s="100"/>
      <c r="B5" s="121"/>
      <c r="C5" s="121"/>
      <c r="D5" s="121"/>
      <c r="E5" s="121"/>
      <c r="F5" s="121"/>
      <c r="G5" s="121"/>
      <c r="H5" s="121"/>
      <c r="J5" s="2"/>
    </row>
    <row r="6" spans="1:10" x14ac:dyDescent="0.2">
      <c r="A6" s="101"/>
      <c r="B6" s="121"/>
      <c r="C6" s="121"/>
      <c r="D6" s="121"/>
      <c r="E6" s="121"/>
      <c r="F6" s="121"/>
      <c r="G6" s="121"/>
      <c r="H6" s="121"/>
      <c r="J6" s="2"/>
    </row>
    <row r="7" spans="1:10" x14ac:dyDescent="0.2">
      <c r="A7" s="101"/>
      <c r="B7" s="121"/>
      <c r="C7" s="121"/>
      <c r="D7" s="121"/>
      <c r="E7" s="121"/>
      <c r="F7" s="121"/>
      <c r="G7" s="121"/>
      <c r="H7" s="121"/>
      <c r="J7" s="2"/>
    </row>
    <row r="8" spans="1:10" x14ac:dyDescent="0.2">
      <c r="A8" s="100" t="s">
        <v>265</v>
      </c>
      <c r="B8" s="1" t="str">
        <f>numerodeconcurso</f>
        <v>2009/0257-0001</v>
      </c>
      <c r="E8" s="42" t="s">
        <v>1</v>
      </c>
      <c r="F8" s="94">
        <f>fechadeconcurso</f>
        <v>40017</v>
      </c>
      <c r="H8" s="42" t="s">
        <v>163</v>
      </c>
      <c r="I8" s="1" t="str">
        <f>plazocalculado&amp;" días naturales"</f>
        <v>153 días naturales</v>
      </c>
      <c r="J8" s="2"/>
    </row>
    <row r="9" spans="1:10" ht="11.25" customHeight="1" x14ac:dyDescent="0.2">
      <c r="A9" s="100" t="s">
        <v>132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G9" s="121"/>
      <c r="H9" s="121"/>
      <c r="J9" s="2"/>
    </row>
    <row r="10" spans="1:10" x14ac:dyDescent="0.2">
      <c r="A10" s="101"/>
      <c r="B10" s="121"/>
      <c r="C10" s="121"/>
      <c r="D10" s="121"/>
      <c r="E10" s="121"/>
      <c r="F10" s="121"/>
      <c r="G10" s="121"/>
      <c r="H10" s="121"/>
      <c r="J10" s="2"/>
    </row>
    <row r="11" spans="1:10" x14ac:dyDescent="0.2">
      <c r="A11" s="101"/>
      <c r="B11" s="121"/>
      <c r="C11" s="121"/>
      <c r="D11" s="121"/>
      <c r="E11" s="121"/>
      <c r="F11" s="121"/>
      <c r="G11" s="121"/>
      <c r="H11" s="121"/>
      <c r="J11" s="2"/>
    </row>
    <row r="12" spans="1:10" x14ac:dyDescent="0.2">
      <c r="A12" s="101"/>
      <c r="B12" s="121"/>
      <c r="C12" s="121"/>
      <c r="D12" s="121"/>
      <c r="E12" s="121"/>
      <c r="F12" s="121"/>
      <c r="G12" s="121"/>
      <c r="H12" s="121"/>
      <c r="J12" s="2"/>
    </row>
    <row r="13" spans="1:10" x14ac:dyDescent="0.2">
      <c r="A13" s="100" t="s">
        <v>135</v>
      </c>
      <c r="B13" s="1" t="str">
        <f>direcciondelaobra</f>
        <v>Tramo de Barranca del Muerto a Tlahuac.</v>
      </c>
      <c r="E13" s="42" t="s">
        <v>133</v>
      </c>
      <c r="F13" s="94">
        <f>fechainicio</f>
        <v>40026</v>
      </c>
      <c r="G13" s="42" t="s">
        <v>134</v>
      </c>
      <c r="H13" s="94">
        <f>fechaterminacion</f>
        <v>40178</v>
      </c>
      <c r="J13" s="2"/>
    </row>
    <row r="14" spans="1:10" ht="12" thickBot="1" x14ac:dyDescent="0.25">
      <c r="A14" s="102" t="s">
        <v>136</v>
      </c>
      <c r="B14" s="3" t="str">
        <f>ciudaddelaobra&amp;", "&amp;estadodelaobra</f>
        <v>México, Distrito Federal</v>
      </c>
      <c r="C14" s="3"/>
      <c r="D14" s="3"/>
      <c r="E14" s="3"/>
      <c r="F14" s="3"/>
      <c r="G14" s="3"/>
      <c r="H14" s="3"/>
      <c r="I14" s="3"/>
      <c r="J14" s="4"/>
    </row>
    <row r="15" spans="1:10" ht="12" thickTop="1" x14ac:dyDescent="0.2"/>
    <row r="16" spans="1:10" ht="12" x14ac:dyDescent="0.2">
      <c r="B16" s="99" t="s">
        <v>10</v>
      </c>
    </row>
    <row r="17" spans="1:11" ht="12" thickBot="1" x14ac:dyDescent="0.25"/>
    <row r="18" spans="1:11" ht="24.75" customHeight="1" thickTop="1" thickBot="1" x14ac:dyDescent="0.25">
      <c r="A18" s="8" t="s">
        <v>2</v>
      </c>
      <c r="B18" s="10" t="s">
        <v>3</v>
      </c>
      <c r="C18" s="10" t="s">
        <v>11</v>
      </c>
      <c r="D18" s="10" t="s">
        <v>12</v>
      </c>
      <c r="E18" s="10" t="s">
        <v>13</v>
      </c>
      <c r="F18" s="10" t="s">
        <v>14</v>
      </c>
      <c r="G18" s="10" t="s">
        <v>15</v>
      </c>
      <c r="H18" s="10" t="s">
        <v>16</v>
      </c>
      <c r="I18" s="10" t="s">
        <v>17</v>
      </c>
      <c r="J18" s="10" t="s">
        <v>18</v>
      </c>
      <c r="K18" s="82" t="s">
        <v>5</v>
      </c>
    </row>
    <row r="19" spans="1:11" ht="12" thickTop="1" x14ac:dyDescent="0.2">
      <c r="A19" s="1" t="s">
        <v>6</v>
      </c>
    </row>
    <row r="20" spans="1:11" x14ac:dyDescent="0.2">
      <c r="A20" s="73" t="s">
        <v>108</v>
      </c>
      <c r="B20" s="97" t="s">
        <v>117</v>
      </c>
      <c r="C20" s="70" t="s">
        <v>7</v>
      </c>
      <c r="D20" s="72" t="s">
        <v>8</v>
      </c>
      <c r="E20" s="71" t="s">
        <v>19</v>
      </c>
      <c r="F20" s="71" t="s">
        <v>20</v>
      </c>
      <c r="G20" s="71">
        <v>8</v>
      </c>
      <c r="H20" s="71">
        <v>1</v>
      </c>
      <c r="I20" s="79" t="e">
        <f>J20/(G20*H20)</f>
        <v>#VALUE!</v>
      </c>
      <c r="J20" s="80" t="s">
        <v>21</v>
      </c>
      <c r="K20" s="119" t="s">
        <v>211</v>
      </c>
    </row>
    <row r="21" spans="1:11" ht="12.75" x14ac:dyDescent="0.2">
      <c r="G21"/>
      <c r="K21" s="81" t="s">
        <v>212</v>
      </c>
    </row>
    <row r="22" spans="1:11" ht="12.75" x14ac:dyDescent="0.2">
      <c r="G22"/>
      <c r="K22" s="72" t="s">
        <v>213</v>
      </c>
    </row>
    <row r="23" spans="1:11" ht="12.75" x14ac:dyDescent="0.2">
      <c r="G23"/>
      <c r="K23" s="76"/>
    </row>
    <row r="24" spans="1:11" ht="12.75" x14ac:dyDescent="0.2">
      <c r="A24" s="1" t="s">
        <v>159</v>
      </c>
      <c r="G24"/>
    </row>
    <row r="25" spans="1:11" x14ac:dyDescent="0.2">
      <c r="A25" s="46"/>
      <c r="B25" s="47"/>
      <c r="C25" s="47"/>
      <c r="D25" s="47"/>
      <c r="E25" s="47"/>
      <c r="F25" s="47"/>
      <c r="G25" s="47"/>
      <c r="H25" s="47"/>
      <c r="I25" s="47"/>
      <c r="J25" s="61"/>
      <c r="K25" s="74"/>
    </row>
    <row r="26" spans="1:11" x14ac:dyDescent="0.2">
      <c r="A26" s="48"/>
      <c r="B26" s="5"/>
      <c r="C26" s="5"/>
      <c r="D26" s="5"/>
      <c r="E26" s="5"/>
      <c r="F26" s="5"/>
      <c r="G26" s="5"/>
      <c r="H26" s="5"/>
      <c r="I26" s="5"/>
      <c r="J26" s="42" t="s">
        <v>160</v>
      </c>
      <c r="K26" s="63" t="s">
        <v>217</v>
      </c>
    </row>
    <row r="27" spans="1:11" x14ac:dyDescent="0.2">
      <c r="A27" s="48"/>
      <c r="B27" s="5"/>
      <c r="C27" s="5"/>
      <c r="D27" s="5"/>
      <c r="E27" s="5"/>
      <c r="F27" s="5"/>
      <c r="G27" s="5"/>
      <c r="H27" s="5"/>
      <c r="I27" s="5"/>
      <c r="J27" s="42" t="s">
        <v>161</v>
      </c>
      <c r="K27" s="63" t="s">
        <v>218</v>
      </c>
    </row>
    <row r="28" spans="1:11" x14ac:dyDescent="0.2">
      <c r="A28" s="48"/>
      <c r="B28" s="5"/>
      <c r="C28" s="5"/>
      <c r="D28" s="5"/>
      <c r="E28" s="5"/>
      <c r="F28" s="5"/>
      <c r="G28" s="5"/>
      <c r="H28" s="5"/>
      <c r="I28" s="5"/>
      <c r="J28" s="42" t="s">
        <v>232</v>
      </c>
      <c r="K28" s="75" t="s">
        <v>228</v>
      </c>
    </row>
    <row r="29" spans="1:11" x14ac:dyDescent="0.2">
      <c r="A29" s="77" t="str">
        <f>cargo&amp;": "&amp;responsable</f>
        <v>DIRECTOR GENERAL: ENCARGADO CORRESPONDIENTE</v>
      </c>
      <c r="B29" s="104"/>
      <c r="C29" s="104"/>
      <c r="D29" s="104"/>
      <c r="E29" s="104"/>
      <c r="F29" s="104"/>
      <c r="G29" s="104"/>
      <c r="H29" s="104"/>
      <c r="I29" s="104"/>
      <c r="J29" s="64" t="s">
        <v>233</v>
      </c>
      <c r="K29" s="105" t="s">
        <v>230</v>
      </c>
    </row>
    <row r="30" spans="1:11" ht="12.75" x14ac:dyDescent="0.2">
      <c r="B30"/>
      <c r="C30"/>
      <c r="D30"/>
      <c r="K30" s="98" t="s">
        <v>9</v>
      </c>
    </row>
  </sheetData>
  <mergeCells count="3">
    <mergeCell ref="A2:H3"/>
    <mergeCell ref="B4:H7"/>
    <mergeCell ref="B9:H12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0"/>
  <sheetViews>
    <sheetView showGridLines="0" showZeros="0" zoomScaleNormal="100" workbookViewId="0">
      <selection activeCell="J20" sqref="J20"/>
    </sheetView>
  </sheetViews>
  <sheetFormatPr baseColWidth="10" defaultRowHeight="11.25" x14ac:dyDescent="0.2"/>
  <cols>
    <col min="1" max="1" width="11.7109375" style="1" customWidth="1"/>
    <col min="2" max="3" width="30.7109375" style="1" customWidth="1"/>
    <col min="4" max="4" width="11.42578125" style="1"/>
    <col min="5" max="5" width="12.7109375" style="1" customWidth="1"/>
    <col min="6" max="6" width="9.7109375" style="1" customWidth="1"/>
    <col min="7" max="16384" width="11.42578125" style="1"/>
  </cols>
  <sheetData>
    <row r="1" spans="1:7" ht="12" thickBot="1" x14ac:dyDescent="0.25">
      <c r="A1" s="1" t="s">
        <v>0</v>
      </c>
    </row>
    <row r="2" spans="1:7" ht="15.75" thickTop="1" x14ac:dyDescent="0.25">
      <c r="A2" s="122" t="str">
        <f>razonsocial</f>
        <v>MI EMPRESA</v>
      </c>
      <c r="B2" s="123"/>
      <c r="C2" s="123"/>
      <c r="D2" s="123"/>
      <c r="E2" s="123"/>
      <c r="F2" s="108"/>
      <c r="G2" s="109"/>
    </row>
    <row r="3" spans="1:7" ht="15" x14ac:dyDescent="0.25">
      <c r="A3" s="124"/>
      <c r="B3" s="125"/>
      <c r="C3" s="125"/>
      <c r="D3" s="125"/>
      <c r="E3" s="125"/>
      <c r="F3" s="113"/>
      <c r="G3" s="112"/>
    </row>
    <row r="4" spans="1:7" ht="11.25" customHeight="1" x14ac:dyDescent="0.2">
      <c r="A4" s="100" t="s">
        <v>131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G4" s="2"/>
    </row>
    <row r="5" spans="1:7" x14ac:dyDescent="0.2">
      <c r="A5" s="100"/>
      <c r="B5" s="121"/>
      <c r="C5" s="121"/>
      <c r="D5" s="121"/>
      <c r="E5" s="121"/>
      <c r="G5" s="2"/>
    </row>
    <row r="6" spans="1:7" x14ac:dyDescent="0.2">
      <c r="A6" s="101"/>
      <c r="B6" s="121"/>
      <c r="C6" s="121"/>
      <c r="D6" s="121"/>
      <c r="E6" s="121"/>
      <c r="G6" s="2"/>
    </row>
    <row r="7" spans="1:7" x14ac:dyDescent="0.2">
      <c r="A7" s="101"/>
      <c r="B7" s="121"/>
      <c r="C7" s="121"/>
      <c r="D7" s="121"/>
      <c r="E7" s="121"/>
      <c r="G7" s="2"/>
    </row>
    <row r="8" spans="1:7" x14ac:dyDescent="0.2">
      <c r="A8" s="100" t="s">
        <v>265</v>
      </c>
      <c r="B8" s="1" t="str">
        <f>numerodeconcurso</f>
        <v>2009/0257-0001</v>
      </c>
      <c r="C8" s="42" t="s">
        <v>1</v>
      </c>
      <c r="D8" s="94">
        <f>fechadeconcurso</f>
        <v>40017</v>
      </c>
      <c r="E8" s="42" t="s">
        <v>164</v>
      </c>
      <c r="F8" s="1" t="str">
        <f>plazocalculado&amp;" días naturales"</f>
        <v>153 días naturales</v>
      </c>
      <c r="G8" s="2"/>
    </row>
    <row r="9" spans="1:7" x14ac:dyDescent="0.2">
      <c r="A9" s="100" t="s">
        <v>132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6"/>
      <c r="G9" s="2"/>
    </row>
    <row r="10" spans="1:7" x14ac:dyDescent="0.2">
      <c r="A10" s="101"/>
      <c r="B10" s="121"/>
      <c r="C10" s="121"/>
      <c r="D10" s="121"/>
      <c r="E10" s="121"/>
      <c r="F10" s="5"/>
      <c r="G10" s="2"/>
    </row>
    <row r="11" spans="1:7" x14ac:dyDescent="0.2">
      <c r="A11" s="101"/>
      <c r="B11" s="121"/>
      <c r="C11" s="121"/>
      <c r="D11" s="121"/>
      <c r="E11" s="121"/>
      <c r="G11" s="2"/>
    </row>
    <row r="12" spans="1:7" x14ac:dyDescent="0.2">
      <c r="A12" s="101"/>
      <c r="B12" s="121"/>
      <c r="C12" s="121"/>
      <c r="D12" s="121"/>
      <c r="E12" s="121"/>
      <c r="G12" s="2"/>
    </row>
    <row r="13" spans="1:7" x14ac:dyDescent="0.2">
      <c r="A13" s="100" t="s">
        <v>135</v>
      </c>
      <c r="B13" s="1" t="str">
        <f>direcciondelaobra</f>
        <v>Tramo de Barranca del Muerto a Tlahuac.</v>
      </c>
      <c r="C13" s="43" t="s">
        <v>133</v>
      </c>
      <c r="D13" s="94">
        <f>fechainicio</f>
        <v>40026</v>
      </c>
      <c r="E13" s="43" t="s">
        <v>134</v>
      </c>
      <c r="F13" s="94">
        <f>fechaterminacion</f>
        <v>40178</v>
      </c>
      <c r="G13" s="2"/>
    </row>
    <row r="14" spans="1:7" ht="12" thickBot="1" x14ac:dyDescent="0.25">
      <c r="A14" s="102" t="s">
        <v>136</v>
      </c>
      <c r="B14" s="3" t="str">
        <f>ciudaddelaobra&amp;"; "&amp;estadodelaobra</f>
        <v>México; Distrito Federal</v>
      </c>
      <c r="C14" s="3"/>
      <c r="D14" s="3"/>
      <c r="E14" s="3"/>
      <c r="F14" s="3"/>
      <c r="G14" s="4"/>
    </row>
    <row r="15" spans="1:7" ht="12" thickTop="1" x14ac:dyDescent="0.2"/>
    <row r="16" spans="1:7" ht="12.75" thickBot="1" x14ac:dyDescent="0.25">
      <c r="B16" s="99" t="s">
        <v>137</v>
      </c>
    </row>
    <row r="17" spans="1:7" ht="12.75" thickTop="1" thickBot="1" x14ac:dyDescent="0.25">
      <c r="A17" s="8" t="s">
        <v>2</v>
      </c>
      <c r="B17" s="9" t="s">
        <v>3</v>
      </c>
      <c r="C17" s="9" t="s">
        <v>128</v>
      </c>
      <c r="D17" s="9" t="s">
        <v>4</v>
      </c>
      <c r="E17" s="9" t="s">
        <v>129</v>
      </c>
      <c r="F17" s="83" t="s">
        <v>5</v>
      </c>
    </row>
    <row r="18" spans="1:7" ht="12" thickTop="1" x14ac:dyDescent="0.2">
      <c r="A18" s="1" t="s">
        <v>6</v>
      </c>
    </row>
    <row r="19" spans="1:7" x14ac:dyDescent="0.2">
      <c r="A19" s="73" t="s">
        <v>108</v>
      </c>
      <c r="B19" s="97" t="s">
        <v>117</v>
      </c>
      <c r="C19" s="97" t="s">
        <v>130</v>
      </c>
      <c r="D19" s="71" t="s">
        <v>7</v>
      </c>
      <c r="E19" s="72" t="s">
        <v>8</v>
      </c>
      <c r="F19" s="119" t="s">
        <v>211</v>
      </c>
    </row>
    <row r="20" spans="1:7" x14ac:dyDescent="0.2">
      <c r="A20" s="67"/>
      <c r="D20" s="6"/>
      <c r="E20" s="68"/>
      <c r="F20" s="81" t="s">
        <v>212</v>
      </c>
    </row>
    <row r="21" spans="1:7" x14ac:dyDescent="0.2">
      <c r="A21" s="67"/>
      <c r="D21" s="6"/>
      <c r="E21" s="68"/>
      <c r="F21" s="72" t="s">
        <v>213</v>
      </c>
    </row>
    <row r="22" spans="1:7" x14ac:dyDescent="0.2">
      <c r="A22" s="67"/>
      <c r="D22" s="6"/>
      <c r="E22" s="68"/>
      <c r="F22" s="76"/>
    </row>
    <row r="23" spans="1:7" ht="12.75" x14ac:dyDescent="0.2">
      <c r="A23" s="1" t="s">
        <v>159</v>
      </c>
      <c r="G23"/>
    </row>
    <row r="24" spans="1:7" x14ac:dyDescent="0.2">
      <c r="A24" s="46"/>
      <c r="B24" s="47"/>
      <c r="C24" s="47"/>
      <c r="D24" s="47"/>
      <c r="E24" s="61"/>
      <c r="F24" s="74"/>
    </row>
    <row r="25" spans="1:7" x14ac:dyDescent="0.2">
      <c r="A25" s="48"/>
      <c r="B25" s="5"/>
      <c r="C25" s="5"/>
      <c r="D25" s="5"/>
      <c r="E25" s="42" t="s">
        <v>160</v>
      </c>
      <c r="F25" s="63" t="s">
        <v>217</v>
      </c>
    </row>
    <row r="26" spans="1:7" x14ac:dyDescent="0.2">
      <c r="A26" s="48"/>
      <c r="B26" s="5"/>
      <c r="C26" s="5"/>
      <c r="D26" s="5"/>
      <c r="E26" s="42" t="s">
        <v>161</v>
      </c>
      <c r="F26" s="63" t="s">
        <v>218</v>
      </c>
    </row>
    <row r="27" spans="1:7" x14ac:dyDescent="0.2">
      <c r="A27" s="48"/>
      <c r="B27" s="5"/>
      <c r="C27" s="5"/>
      <c r="D27" s="5"/>
      <c r="E27" s="42" t="s">
        <v>232</v>
      </c>
      <c r="F27" s="75" t="s">
        <v>228</v>
      </c>
    </row>
    <row r="28" spans="1:7" x14ac:dyDescent="0.2">
      <c r="A28" s="48"/>
      <c r="B28" s="5"/>
      <c r="C28" s="5"/>
      <c r="D28" s="5"/>
      <c r="E28" s="42" t="s">
        <v>233</v>
      </c>
      <c r="F28" s="75" t="s">
        <v>230</v>
      </c>
    </row>
    <row r="29" spans="1:7" x14ac:dyDescent="0.2">
      <c r="A29" s="77" t="str">
        <f>cargo&amp;": "&amp;responsable</f>
        <v>DIRECTOR GENERAL: ENCARGADO CORRESPONDIENTE</v>
      </c>
      <c r="B29" s="50"/>
      <c r="C29" s="50"/>
      <c r="D29" s="50"/>
      <c r="E29" s="64"/>
      <c r="F29" s="65"/>
    </row>
    <row r="30" spans="1:7" ht="12.75" x14ac:dyDescent="0.2">
      <c r="B30"/>
      <c r="C30"/>
      <c r="D30"/>
      <c r="G30" s="1" t="s">
        <v>9</v>
      </c>
    </row>
  </sheetData>
  <mergeCells count="3">
    <mergeCell ref="B9:E12"/>
    <mergeCell ref="A2:E3"/>
    <mergeCell ref="B4:E7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3"/>
  <sheetViews>
    <sheetView showGridLines="0" showZeros="0" zoomScaleNormal="100" workbookViewId="0">
      <selection activeCell="G22" sqref="G22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11.42578125" style="1"/>
    <col min="4" max="4" width="13.4257812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.75" thickTop="1" x14ac:dyDescent="0.25">
      <c r="A2" s="122" t="str">
        <f>razonsocial</f>
        <v>MI EMPRESA</v>
      </c>
      <c r="B2" s="123"/>
      <c r="C2" s="123"/>
      <c r="D2" s="123"/>
      <c r="E2" s="123"/>
      <c r="F2" s="123"/>
      <c r="G2" s="108"/>
      <c r="H2" s="109"/>
    </row>
    <row r="3" spans="1:8" ht="15" x14ac:dyDescent="0.25">
      <c r="A3" s="124"/>
      <c r="B3" s="125"/>
      <c r="C3" s="125"/>
      <c r="D3" s="125"/>
      <c r="E3" s="125"/>
      <c r="F3" s="125"/>
      <c r="G3" s="113"/>
      <c r="H3" s="112"/>
    </row>
    <row r="4" spans="1:8" ht="11.25" customHeight="1" x14ac:dyDescent="0.2">
      <c r="A4" s="100" t="s">
        <v>131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F4" s="121"/>
      <c r="H4" s="2"/>
    </row>
    <row r="5" spans="1:8" x14ac:dyDescent="0.2">
      <c r="A5" s="100"/>
      <c r="B5" s="121"/>
      <c r="C5" s="121"/>
      <c r="D5" s="121"/>
      <c r="E5" s="121"/>
      <c r="F5" s="121"/>
      <c r="H5" s="2"/>
    </row>
    <row r="6" spans="1:8" x14ac:dyDescent="0.2">
      <c r="A6" s="101"/>
      <c r="B6" s="121"/>
      <c r="C6" s="121"/>
      <c r="D6" s="121"/>
      <c r="E6" s="121"/>
      <c r="F6" s="121"/>
      <c r="H6" s="2"/>
    </row>
    <row r="7" spans="1:8" x14ac:dyDescent="0.2">
      <c r="A7" s="101"/>
      <c r="B7" s="121"/>
      <c r="C7" s="121"/>
      <c r="D7" s="121"/>
      <c r="E7" s="121"/>
      <c r="F7" s="121"/>
      <c r="H7" s="2"/>
    </row>
    <row r="8" spans="1:8" x14ac:dyDescent="0.2">
      <c r="A8" s="100" t="s">
        <v>265</v>
      </c>
      <c r="B8" s="1" t="str">
        <f>numerodeconcurso</f>
        <v>2009/0257-0001</v>
      </c>
      <c r="D8" s="42" t="s">
        <v>1</v>
      </c>
      <c r="E8" s="94">
        <f>fechadeconcurso</f>
        <v>40017</v>
      </c>
      <c r="F8" s="42" t="s">
        <v>164</v>
      </c>
      <c r="G8" s="1" t="str">
        <f>plazocalculado&amp;" días naturales"</f>
        <v>153 días naturales</v>
      </c>
      <c r="H8" s="2"/>
    </row>
    <row r="9" spans="1:8" ht="11.25" customHeight="1" x14ac:dyDescent="0.2">
      <c r="A9" s="100" t="s">
        <v>132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H9" s="2"/>
    </row>
    <row r="10" spans="1:8" ht="11.25" customHeight="1" x14ac:dyDescent="0.2">
      <c r="A10" s="101"/>
      <c r="B10" s="121"/>
      <c r="C10" s="121"/>
      <c r="D10" s="121"/>
      <c r="E10" s="121"/>
      <c r="F10" s="121"/>
      <c r="H10" s="2"/>
    </row>
    <row r="11" spans="1:8" x14ac:dyDescent="0.2">
      <c r="A11" s="101"/>
      <c r="B11" s="121"/>
      <c r="C11" s="121"/>
      <c r="D11" s="121"/>
      <c r="E11" s="121"/>
      <c r="F11" s="121"/>
      <c r="H11" s="2"/>
    </row>
    <row r="12" spans="1:8" x14ac:dyDescent="0.2">
      <c r="A12" s="101"/>
      <c r="B12" s="121"/>
      <c r="C12" s="121"/>
      <c r="D12" s="121"/>
      <c r="E12" s="121"/>
      <c r="F12" s="121"/>
      <c r="H12" s="2"/>
    </row>
    <row r="13" spans="1:8" x14ac:dyDescent="0.2">
      <c r="A13" s="101"/>
      <c r="B13" s="121"/>
      <c r="C13" s="121"/>
      <c r="D13" s="121"/>
      <c r="E13" s="121"/>
      <c r="F13" s="121"/>
      <c r="H13" s="2"/>
    </row>
    <row r="14" spans="1:8" x14ac:dyDescent="0.2">
      <c r="A14" s="101"/>
      <c r="B14" s="121"/>
      <c r="C14" s="121"/>
      <c r="D14" s="121"/>
      <c r="E14" s="121"/>
      <c r="F14" s="121"/>
      <c r="H14" s="2"/>
    </row>
    <row r="15" spans="1:8" x14ac:dyDescent="0.2">
      <c r="A15" s="100" t="s">
        <v>135</v>
      </c>
      <c r="B15" s="1" t="str">
        <f>direcciondelaobra</f>
        <v>Tramo de Barranca del Muerto a Tlahuac.</v>
      </c>
      <c r="D15" s="42" t="s">
        <v>133</v>
      </c>
      <c r="E15" s="94">
        <f>fechainicio</f>
        <v>40026</v>
      </c>
      <c r="F15" s="42" t="s">
        <v>134</v>
      </c>
      <c r="G15" s="94">
        <f>fechaterminacion</f>
        <v>40178</v>
      </c>
      <c r="H15" s="2"/>
    </row>
    <row r="16" spans="1:8" ht="12" thickBot="1" x14ac:dyDescent="0.25">
      <c r="A16" s="102" t="s">
        <v>136</v>
      </c>
      <c r="B16" s="3" t="str">
        <f>ciudaddelaobra&amp;", "&amp;estadodelaobra</f>
        <v>México, Distrito Federal</v>
      </c>
      <c r="C16" s="3"/>
      <c r="D16" s="3"/>
      <c r="E16" s="3"/>
      <c r="F16" s="3"/>
      <c r="G16" s="3"/>
      <c r="H16" s="4"/>
    </row>
    <row r="17" spans="1:7" ht="12" thickTop="1" x14ac:dyDescent="0.2"/>
    <row r="18" spans="1:7" ht="12" x14ac:dyDescent="0.2">
      <c r="A18" s="99" t="s">
        <v>22</v>
      </c>
    </row>
    <row r="19" spans="1:7" ht="12" thickBot="1" x14ac:dyDescent="0.25"/>
    <row r="20" spans="1:7" ht="13.5" customHeight="1" thickTop="1" thickBot="1" x14ac:dyDescent="0.25">
      <c r="A20" s="11" t="s">
        <v>2</v>
      </c>
      <c r="B20" s="10" t="s">
        <v>3</v>
      </c>
      <c r="C20" s="10" t="s">
        <v>4</v>
      </c>
      <c r="D20" s="9" t="s">
        <v>158</v>
      </c>
      <c r="E20" s="83" t="s">
        <v>5</v>
      </c>
    </row>
    <row r="21" spans="1:7" ht="12" thickTop="1" x14ac:dyDescent="0.2">
      <c r="A21" s="1" t="s">
        <v>6</v>
      </c>
    </row>
    <row r="22" spans="1:7" x14ac:dyDescent="0.2">
      <c r="A22" s="73" t="s">
        <v>108</v>
      </c>
      <c r="B22" s="97" t="s">
        <v>117</v>
      </c>
      <c r="C22" s="71" t="s">
        <v>7</v>
      </c>
      <c r="D22" s="72" t="s">
        <v>8</v>
      </c>
      <c r="E22" s="119" t="s">
        <v>211</v>
      </c>
    </row>
    <row r="23" spans="1:7" x14ac:dyDescent="0.2">
      <c r="A23" s="67"/>
      <c r="C23" s="6"/>
      <c r="D23" s="68"/>
      <c r="E23" s="81" t="s">
        <v>212</v>
      </c>
    </row>
    <row r="24" spans="1:7" x14ac:dyDescent="0.2">
      <c r="A24" s="67"/>
      <c r="C24" s="6"/>
      <c r="D24" s="68"/>
      <c r="E24" s="72" t="s">
        <v>213</v>
      </c>
    </row>
    <row r="25" spans="1:7" x14ac:dyDescent="0.2">
      <c r="A25" s="67"/>
      <c r="C25" s="6"/>
      <c r="D25" s="68"/>
      <c r="E25" s="76"/>
    </row>
    <row r="26" spans="1:7" ht="12.75" x14ac:dyDescent="0.2">
      <c r="A26" s="1" t="s">
        <v>159</v>
      </c>
      <c r="G26"/>
    </row>
    <row r="27" spans="1:7" x14ac:dyDescent="0.2">
      <c r="A27" s="46"/>
      <c r="B27" s="47"/>
      <c r="C27" s="47"/>
      <c r="D27" s="61"/>
      <c r="E27" s="74"/>
    </row>
    <row r="28" spans="1:7" x14ac:dyDescent="0.2">
      <c r="A28" s="48"/>
      <c r="B28" s="5"/>
      <c r="C28" s="5"/>
      <c r="D28" s="42" t="s">
        <v>160</v>
      </c>
      <c r="E28" s="63" t="s">
        <v>217</v>
      </c>
    </row>
    <row r="29" spans="1:7" x14ac:dyDescent="0.2">
      <c r="A29" s="48"/>
      <c r="B29" s="5"/>
      <c r="C29" s="5"/>
      <c r="D29" s="42" t="s">
        <v>161</v>
      </c>
      <c r="E29" s="63" t="s">
        <v>218</v>
      </c>
    </row>
    <row r="30" spans="1:7" x14ac:dyDescent="0.2">
      <c r="A30" s="48"/>
      <c r="B30" s="5"/>
      <c r="C30" s="5"/>
      <c r="D30" s="42" t="s">
        <v>232</v>
      </c>
      <c r="E30" s="75" t="s">
        <v>228</v>
      </c>
    </row>
    <row r="31" spans="1:7" x14ac:dyDescent="0.2">
      <c r="A31" s="48"/>
      <c r="B31" s="5"/>
      <c r="C31" s="5"/>
      <c r="D31" s="42" t="s">
        <v>233</v>
      </c>
      <c r="E31" s="75" t="s">
        <v>230</v>
      </c>
    </row>
    <row r="32" spans="1:7" x14ac:dyDescent="0.2">
      <c r="A32" s="77" t="str">
        <f>cargo&amp;": "&amp;responsable</f>
        <v>DIRECTOR GENERAL: ENCARGADO CORRESPONDIENTE</v>
      </c>
      <c r="B32" s="50"/>
      <c r="C32" s="50"/>
      <c r="D32" s="64"/>
      <c r="E32" s="65"/>
    </row>
    <row r="33" spans="2:8" ht="12.75" x14ac:dyDescent="0.2">
      <c r="B33"/>
      <c r="C33"/>
      <c r="D33"/>
      <c r="H33" s="1" t="s">
        <v>9</v>
      </c>
    </row>
  </sheetData>
  <mergeCells count="3">
    <mergeCell ref="A2:F3"/>
    <mergeCell ref="B4:F7"/>
    <mergeCell ref="B9:F14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7"/>
  <sheetViews>
    <sheetView workbookViewId="0">
      <selection activeCell="C7" sqref="C7"/>
    </sheetView>
  </sheetViews>
  <sheetFormatPr baseColWidth="10" defaultColWidth="9.140625" defaultRowHeight="12.75" x14ac:dyDescent="0.2"/>
  <cols>
    <col min="1" max="1" width="27.28515625" style="41" customWidth="1"/>
    <col min="2" max="2" width="84.85546875" style="41" bestFit="1" customWidth="1"/>
    <col min="3" max="16384" width="9.140625" style="40"/>
  </cols>
  <sheetData>
    <row r="1" spans="1:2" ht="12.75" customHeight="1" x14ac:dyDescent="0.2">
      <c r="A1" s="39" t="s">
        <v>162</v>
      </c>
      <c r="B1" s="39"/>
    </row>
    <row r="2" spans="1:2" ht="12.75" customHeight="1" x14ac:dyDescent="0.2">
      <c r="A2" s="39"/>
      <c r="B2" s="39"/>
    </row>
    <row r="3" spans="1:2" ht="14.25" customHeight="1" x14ac:dyDescent="0.2">
      <c r="A3" s="33" t="s">
        <v>198</v>
      </c>
      <c r="B3" s="34"/>
    </row>
    <row r="4" spans="1:2" ht="12.75" customHeight="1" x14ac:dyDescent="0.2">
      <c r="A4" s="35" t="s">
        <v>107</v>
      </c>
      <c r="B4" s="36" t="s">
        <v>25</v>
      </c>
    </row>
    <row r="5" spans="1:2" ht="12.75" customHeight="1" x14ac:dyDescent="0.2">
      <c r="A5" s="20" t="s">
        <v>212</v>
      </c>
      <c r="B5" s="69" t="s">
        <v>215</v>
      </c>
    </row>
    <row r="6" spans="1:2" ht="12.75" customHeight="1" x14ac:dyDescent="0.2">
      <c r="A6" s="21" t="s">
        <v>108</v>
      </c>
      <c r="B6" s="37" t="s">
        <v>109</v>
      </c>
    </row>
    <row r="7" spans="1:2" ht="12.75" customHeight="1" x14ac:dyDescent="0.2">
      <c r="A7" s="21" t="s">
        <v>112</v>
      </c>
      <c r="B7" s="37" t="s">
        <v>113</v>
      </c>
    </row>
    <row r="8" spans="1:2" ht="12.75" customHeight="1" x14ac:dyDescent="0.2">
      <c r="A8" s="21" t="s">
        <v>110</v>
      </c>
      <c r="B8" s="37" t="s">
        <v>111</v>
      </c>
    </row>
    <row r="9" spans="1:2" ht="12.75" customHeight="1" x14ac:dyDescent="0.2">
      <c r="A9" s="78" t="s">
        <v>271</v>
      </c>
      <c r="B9" s="118" t="s">
        <v>272</v>
      </c>
    </row>
    <row r="10" spans="1:2" ht="12.75" customHeight="1" x14ac:dyDescent="0.2">
      <c r="A10" s="78" t="s">
        <v>273</v>
      </c>
      <c r="B10" s="118" t="s">
        <v>274</v>
      </c>
    </row>
    <row r="11" spans="1:2" ht="12.75" customHeight="1" x14ac:dyDescent="0.2">
      <c r="A11" s="21" t="s">
        <v>262</v>
      </c>
      <c r="B11" s="37" t="s">
        <v>263</v>
      </c>
    </row>
    <row r="12" spans="1:2" ht="12.75" customHeight="1" x14ac:dyDescent="0.2">
      <c r="A12" s="21" t="s">
        <v>8</v>
      </c>
      <c r="B12" s="38" t="s">
        <v>157</v>
      </c>
    </row>
    <row r="13" spans="1:2" ht="12.75" customHeight="1" x14ac:dyDescent="0.2">
      <c r="A13" s="21" t="s">
        <v>117</v>
      </c>
      <c r="B13" s="37" t="s">
        <v>118</v>
      </c>
    </row>
    <row r="14" spans="1:2" ht="12.75" customHeight="1" x14ac:dyDescent="0.2">
      <c r="A14" s="120" t="s">
        <v>275</v>
      </c>
      <c r="B14" s="120" t="s">
        <v>276</v>
      </c>
    </row>
    <row r="15" spans="1:2" ht="12.75" customHeight="1" x14ac:dyDescent="0.2">
      <c r="A15" s="20" t="s">
        <v>213</v>
      </c>
      <c r="B15" s="69" t="s">
        <v>216</v>
      </c>
    </row>
    <row r="16" spans="1:2" ht="12.75" customHeight="1" x14ac:dyDescent="0.2">
      <c r="A16" s="21" t="s">
        <v>124</v>
      </c>
      <c r="B16" s="38" t="s">
        <v>125</v>
      </c>
    </row>
    <row r="17" spans="1:2" ht="12.75" customHeight="1" x14ac:dyDescent="0.2">
      <c r="A17" s="120" t="s">
        <v>277</v>
      </c>
      <c r="B17" s="120" t="s">
        <v>278</v>
      </c>
    </row>
    <row r="18" spans="1:2" ht="12.75" customHeight="1" x14ac:dyDescent="0.2">
      <c r="A18" s="21" t="s">
        <v>114</v>
      </c>
      <c r="B18" s="37" t="s">
        <v>115</v>
      </c>
    </row>
    <row r="19" spans="1:2" ht="12.75" customHeight="1" x14ac:dyDescent="0.2">
      <c r="A19" s="21" t="s">
        <v>122</v>
      </c>
      <c r="B19" s="37" t="s">
        <v>123</v>
      </c>
    </row>
    <row r="20" spans="1:2" ht="12.75" customHeight="1" x14ac:dyDescent="0.2">
      <c r="A20" s="20" t="s">
        <v>211</v>
      </c>
      <c r="B20" s="69" t="s">
        <v>214</v>
      </c>
    </row>
    <row r="21" spans="1:2" ht="12.75" customHeight="1" x14ac:dyDescent="0.2">
      <c r="A21" s="21" t="s">
        <v>120</v>
      </c>
      <c r="B21" s="38" t="s">
        <v>121</v>
      </c>
    </row>
    <row r="22" spans="1:2" ht="12.75" customHeight="1" x14ac:dyDescent="0.2">
      <c r="A22" s="21" t="s">
        <v>126</v>
      </c>
      <c r="B22" s="37" t="s">
        <v>127</v>
      </c>
    </row>
    <row r="23" spans="1:2" ht="12.75" customHeight="1" x14ac:dyDescent="0.2">
      <c r="A23" s="20" t="s">
        <v>5</v>
      </c>
      <c r="B23" s="38" t="s">
        <v>155</v>
      </c>
    </row>
    <row r="24" spans="1:2" ht="12.75" customHeight="1" x14ac:dyDescent="0.2">
      <c r="A24" s="21" t="s">
        <v>7</v>
      </c>
      <c r="B24" s="37" t="s">
        <v>116</v>
      </c>
    </row>
    <row r="25" spans="1:2" ht="12.75" customHeight="1" x14ac:dyDescent="0.2">
      <c r="A25" s="21" t="s">
        <v>21</v>
      </c>
      <c r="B25" s="37" t="s">
        <v>119</v>
      </c>
    </row>
    <row r="26" spans="1:2" x14ac:dyDescent="0.2">
      <c r="A26" s="44" t="s">
        <v>138</v>
      </c>
      <c r="B26" s="45"/>
    </row>
    <row r="27" spans="1:2" x14ac:dyDescent="0.2">
      <c r="A27" s="45" t="s">
        <v>130</v>
      </c>
      <c r="B27" s="45" t="s">
        <v>156</v>
      </c>
    </row>
    <row r="28" spans="1:2" x14ac:dyDescent="0.2">
      <c r="A28" s="45" t="s">
        <v>19</v>
      </c>
      <c r="B28" s="45" t="s">
        <v>139</v>
      </c>
    </row>
    <row r="29" spans="1:2" x14ac:dyDescent="0.2">
      <c r="A29" s="45" t="s">
        <v>234</v>
      </c>
      <c r="B29" s="78" t="s">
        <v>235</v>
      </c>
    </row>
    <row r="30" spans="1:2" x14ac:dyDescent="0.2">
      <c r="A30" s="78" t="s">
        <v>140</v>
      </c>
      <c r="B30" s="78" t="s">
        <v>141</v>
      </c>
    </row>
    <row r="31" spans="1:2" x14ac:dyDescent="0.2">
      <c r="A31" s="45" t="s">
        <v>142</v>
      </c>
      <c r="B31" s="45" t="s">
        <v>143</v>
      </c>
    </row>
    <row r="32" spans="1:2" x14ac:dyDescent="0.2">
      <c r="A32" s="45" t="s">
        <v>20</v>
      </c>
      <c r="B32" s="45" t="s">
        <v>144</v>
      </c>
    </row>
    <row r="33" spans="1:2" x14ac:dyDescent="0.2">
      <c r="A33" s="45" t="s">
        <v>145</v>
      </c>
      <c r="B33" s="45" t="s">
        <v>146</v>
      </c>
    </row>
    <row r="34" spans="1:2" x14ac:dyDescent="0.2">
      <c r="A34" s="45" t="s">
        <v>147</v>
      </c>
      <c r="B34" s="45" t="s">
        <v>148</v>
      </c>
    </row>
    <row r="35" spans="1:2" x14ac:dyDescent="0.2">
      <c r="A35" s="45" t="s">
        <v>149</v>
      </c>
      <c r="B35" s="45" t="s">
        <v>150</v>
      </c>
    </row>
    <row r="36" spans="1:2" x14ac:dyDescent="0.2">
      <c r="A36" s="45" t="s">
        <v>151</v>
      </c>
      <c r="B36" s="45" t="s">
        <v>152</v>
      </c>
    </row>
    <row r="37" spans="1:2" x14ac:dyDescent="0.2">
      <c r="A37" s="78" t="s">
        <v>236</v>
      </c>
      <c r="B37" s="78" t="s">
        <v>237</v>
      </c>
    </row>
    <row r="38" spans="1:2" x14ac:dyDescent="0.2">
      <c r="A38" s="78" t="s">
        <v>238</v>
      </c>
      <c r="B38" s="78" t="s">
        <v>239</v>
      </c>
    </row>
    <row r="39" spans="1:2" x14ac:dyDescent="0.2">
      <c r="A39" s="45" t="s">
        <v>153</v>
      </c>
      <c r="B39" s="45" t="s">
        <v>154</v>
      </c>
    </row>
    <row r="40" spans="1:2" customFormat="1" ht="12.75" customHeight="1" x14ac:dyDescent="0.2">
      <c r="A40" s="15" t="s">
        <v>197</v>
      </c>
      <c r="B40" s="25"/>
    </row>
    <row r="41" spans="1:2" x14ac:dyDescent="0.2">
      <c r="A41" s="58" t="s">
        <v>218</v>
      </c>
      <c r="B41" s="58" t="s">
        <v>223</v>
      </c>
    </row>
    <row r="42" spans="1:2" x14ac:dyDescent="0.2">
      <c r="A42" s="55" t="s">
        <v>221</v>
      </c>
      <c r="B42" s="21" t="s">
        <v>226</v>
      </c>
    </row>
    <row r="43" spans="1:2" x14ac:dyDescent="0.2">
      <c r="A43" s="55" t="s">
        <v>220</v>
      </c>
      <c r="B43" s="21" t="s">
        <v>225</v>
      </c>
    </row>
    <row r="44" spans="1:2" x14ac:dyDescent="0.2">
      <c r="A44" s="55" t="s">
        <v>230</v>
      </c>
      <c r="B44" s="21" t="s">
        <v>231</v>
      </c>
    </row>
    <row r="45" spans="1:2" x14ac:dyDescent="0.2">
      <c r="A45" s="59" t="s">
        <v>217</v>
      </c>
      <c r="B45" s="59" t="s">
        <v>222</v>
      </c>
    </row>
    <row r="46" spans="1:2" x14ac:dyDescent="0.2">
      <c r="A46" s="55" t="s">
        <v>219</v>
      </c>
      <c r="B46" s="21" t="s">
        <v>224</v>
      </c>
    </row>
    <row r="47" spans="1:2" x14ac:dyDescent="0.2">
      <c r="A47" s="55" t="s">
        <v>228</v>
      </c>
      <c r="B47" s="21" t="s">
        <v>229</v>
      </c>
    </row>
  </sheetData>
  <sortState xmlns:xlrd2="http://schemas.microsoft.com/office/spreadsheetml/2017/richdata2" ref="A39:B45">
    <sortCondition ref="A39:A4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8"/>
  <sheetViews>
    <sheetView showGridLines="0" showZeros="0" zoomScaleNormal="100" workbookViewId="0">
      <selection activeCell="J4" sqref="J4"/>
    </sheetView>
  </sheetViews>
  <sheetFormatPr baseColWidth="10" defaultRowHeight="11.25" x14ac:dyDescent="0.2"/>
  <cols>
    <col min="1" max="1" width="11.7109375" style="1" customWidth="1"/>
    <col min="2" max="2" width="20.7109375" style="1" customWidth="1"/>
    <col min="3" max="3" width="6.7109375" style="1" customWidth="1"/>
    <col min="4" max="8" width="8.7109375" style="1" customWidth="1"/>
    <col min="9" max="9" width="10.7109375" style="1" customWidth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" customHeight="1" thickTop="1" x14ac:dyDescent="0.25">
      <c r="A2" s="122" t="str">
        <f>razonsocial</f>
        <v>MI EMPRESA</v>
      </c>
      <c r="B2" s="123"/>
      <c r="C2" s="123"/>
      <c r="D2" s="123"/>
      <c r="E2" s="123"/>
      <c r="F2" s="123"/>
      <c r="G2" s="123"/>
      <c r="H2" s="123"/>
      <c r="I2" s="116"/>
      <c r="J2" s="109"/>
    </row>
    <row r="3" spans="1:10" ht="15" x14ac:dyDescent="0.25">
      <c r="A3" s="124"/>
      <c r="B3" s="125"/>
      <c r="C3" s="125"/>
      <c r="D3" s="125"/>
      <c r="E3" s="125"/>
      <c r="F3" s="125"/>
      <c r="G3" s="125"/>
      <c r="H3" s="125"/>
      <c r="I3" s="117"/>
      <c r="J3" s="112"/>
    </row>
    <row r="4" spans="1:10" ht="11.25" customHeight="1" x14ac:dyDescent="0.2">
      <c r="A4" s="100" t="s">
        <v>131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F4" s="121"/>
      <c r="G4" s="121"/>
      <c r="H4" s="121"/>
      <c r="J4" s="2"/>
    </row>
    <row r="5" spans="1:10" x14ac:dyDescent="0.2">
      <c r="A5" s="100"/>
      <c r="B5" s="121"/>
      <c r="C5" s="121"/>
      <c r="D5" s="121"/>
      <c r="E5" s="121"/>
      <c r="F5" s="121"/>
      <c r="G5" s="121"/>
      <c r="H5" s="121"/>
      <c r="J5" s="2"/>
    </row>
    <row r="6" spans="1:10" x14ac:dyDescent="0.2">
      <c r="A6" s="101"/>
      <c r="B6" s="121"/>
      <c r="C6" s="121"/>
      <c r="D6" s="121"/>
      <c r="E6" s="121"/>
      <c r="F6" s="121"/>
      <c r="G6" s="121"/>
      <c r="H6" s="121"/>
      <c r="J6" s="2"/>
    </row>
    <row r="7" spans="1:10" x14ac:dyDescent="0.2">
      <c r="A7" s="101"/>
      <c r="B7" s="121"/>
      <c r="C7" s="121"/>
      <c r="D7" s="121"/>
      <c r="E7" s="121"/>
      <c r="F7" s="121"/>
      <c r="G7" s="121"/>
      <c r="H7" s="121"/>
      <c r="J7" s="2"/>
    </row>
    <row r="8" spans="1:10" x14ac:dyDescent="0.2">
      <c r="A8" s="100" t="s">
        <v>265</v>
      </c>
      <c r="B8" s="1" t="str">
        <f>numerodeconcurso</f>
        <v>2009/0257-0001</v>
      </c>
      <c r="E8" s="42" t="s">
        <v>1</v>
      </c>
      <c r="F8" s="94">
        <f>fechadeconcurso</f>
        <v>40017</v>
      </c>
      <c r="H8" s="42" t="s">
        <v>163</v>
      </c>
      <c r="I8" s="1" t="str">
        <f>plazocalculado&amp;" días naturales"</f>
        <v>153 días naturales</v>
      </c>
      <c r="J8" s="2"/>
    </row>
    <row r="9" spans="1:10" ht="11.25" customHeight="1" x14ac:dyDescent="0.2">
      <c r="A9" s="100" t="s">
        <v>132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G9" s="121"/>
      <c r="H9" s="121"/>
      <c r="J9" s="2"/>
    </row>
    <row r="10" spans="1:10" x14ac:dyDescent="0.2">
      <c r="A10" s="101"/>
      <c r="B10" s="121"/>
      <c r="C10" s="121"/>
      <c r="D10" s="121"/>
      <c r="E10" s="121"/>
      <c r="F10" s="121"/>
      <c r="G10" s="121"/>
      <c r="H10" s="121"/>
      <c r="J10" s="107" t="s">
        <v>266</v>
      </c>
    </row>
    <row r="11" spans="1:10" x14ac:dyDescent="0.2">
      <c r="A11" s="101"/>
      <c r="B11" s="121"/>
      <c r="C11" s="121"/>
      <c r="D11" s="121"/>
      <c r="E11" s="121"/>
      <c r="F11" s="121"/>
      <c r="G11" s="121"/>
      <c r="H11" s="121"/>
      <c r="J11" s="106" t="s">
        <v>268</v>
      </c>
    </row>
    <row r="12" spans="1:10" x14ac:dyDescent="0.2">
      <c r="A12" s="101"/>
      <c r="B12" s="121"/>
      <c r="C12" s="121"/>
      <c r="D12" s="121"/>
      <c r="E12" s="121"/>
      <c r="F12" s="121"/>
      <c r="G12" s="121"/>
      <c r="H12" s="121"/>
      <c r="J12" s="2"/>
    </row>
    <row r="13" spans="1:10" x14ac:dyDescent="0.2">
      <c r="A13" s="100" t="s">
        <v>135</v>
      </c>
      <c r="B13" s="1" t="str">
        <f>direcciondelaobra</f>
        <v>Tramo de Barranca del Muerto a Tlahuac.</v>
      </c>
      <c r="E13" s="42" t="s">
        <v>133</v>
      </c>
      <c r="F13" s="94">
        <f>fechainicio</f>
        <v>40026</v>
      </c>
      <c r="G13" s="42" t="s">
        <v>134</v>
      </c>
      <c r="H13" s="94">
        <f>fechaterminacion</f>
        <v>40178</v>
      </c>
      <c r="J13" s="2"/>
    </row>
    <row r="14" spans="1:10" ht="12" thickBot="1" x14ac:dyDescent="0.25">
      <c r="A14" s="102" t="s">
        <v>136</v>
      </c>
      <c r="B14" s="3" t="str">
        <f>ciudaddelaobra&amp;", "&amp;estadodelaobra</f>
        <v>México, Distrito Federal</v>
      </c>
      <c r="C14" s="3"/>
      <c r="D14" s="3"/>
      <c r="E14" s="3"/>
      <c r="F14" s="3"/>
      <c r="G14" s="3"/>
      <c r="H14" s="3"/>
      <c r="I14" s="3"/>
      <c r="J14" s="4"/>
    </row>
    <row r="15" spans="1:10" ht="12" thickTop="1" x14ac:dyDescent="0.2"/>
    <row r="16" spans="1:10" ht="12" x14ac:dyDescent="0.2">
      <c r="B16" s="99" t="s">
        <v>10</v>
      </c>
    </row>
    <row r="17" spans="1:11" ht="12" thickBot="1" x14ac:dyDescent="0.25"/>
    <row r="18" spans="1:11" ht="24.75" customHeight="1" thickTop="1" thickBot="1" x14ac:dyDescent="0.25">
      <c r="A18" s="8" t="s">
        <v>2</v>
      </c>
      <c r="B18" s="10" t="s">
        <v>3</v>
      </c>
      <c r="C18" s="10" t="s">
        <v>11</v>
      </c>
      <c r="D18" s="10" t="s">
        <v>12</v>
      </c>
      <c r="E18" s="10" t="s">
        <v>13</v>
      </c>
      <c r="F18" s="10" t="s">
        <v>14</v>
      </c>
      <c r="G18" s="10" t="s">
        <v>15</v>
      </c>
      <c r="H18" s="10" t="s">
        <v>16</v>
      </c>
      <c r="I18" s="10" t="s">
        <v>17</v>
      </c>
      <c r="J18" s="10" t="s">
        <v>18</v>
      </c>
      <c r="K18" s="83" t="s">
        <v>5</v>
      </c>
    </row>
    <row r="19" spans="1:11" ht="12" thickTop="1" x14ac:dyDescent="0.2">
      <c r="A19" s="1" t="s">
        <v>6</v>
      </c>
    </row>
    <row r="20" spans="1:11" x14ac:dyDescent="0.2">
      <c r="A20" s="73" t="s">
        <v>108</v>
      </c>
      <c r="B20" s="97" t="s">
        <v>117</v>
      </c>
      <c r="C20" s="70" t="s">
        <v>7</v>
      </c>
      <c r="D20" s="72" t="s">
        <v>8</v>
      </c>
      <c r="E20" s="71" t="s">
        <v>19</v>
      </c>
      <c r="F20" s="71" t="s">
        <v>20</v>
      </c>
      <c r="G20" s="71">
        <f>IF(C20&lt;&gt;"",8,"")</f>
        <v>8</v>
      </c>
      <c r="H20" s="71">
        <f>IF(C20&lt;&gt;"",1,"")</f>
        <v>1</v>
      </c>
      <c r="I20" s="79" t="e">
        <f>J20/(G20*H20)</f>
        <v>#VALUE!</v>
      </c>
      <c r="J20" s="80" t="s">
        <v>21</v>
      </c>
      <c r="K20" s="119" t="s">
        <v>211</v>
      </c>
    </row>
    <row r="21" spans="1:11" ht="12.75" x14ac:dyDescent="0.2">
      <c r="G21"/>
      <c r="K21" s="81" t="s">
        <v>212</v>
      </c>
    </row>
    <row r="22" spans="1:11" ht="12.75" x14ac:dyDescent="0.2">
      <c r="G22"/>
      <c r="K22" s="72" t="s">
        <v>213</v>
      </c>
    </row>
    <row r="23" spans="1:11" ht="12.75" x14ac:dyDescent="0.2">
      <c r="G23"/>
      <c r="K23" s="76"/>
    </row>
    <row r="24" spans="1:11" ht="12.75" x14ac:dyDescent="0.2">
      <c r="A24" s="1" t="s">
        <v>159</v>
      </c>
      <c r="G24"/>
    </row>
    <row r="25" spans="1:11" x14ac:dyDescent="0.2">
      <c r="A25" s="46"/>
      <c r="B25" s="47"/>
      <c r="C25" s="47"/>
      <c r="D25" s="47"/>
      <c r="E25" s="47"/>
      <c r="F25" s="47"/>
      <c r="G25" s="47"/>
      <c r="H25" s="47"/>
      <c r="I25" s="47"/>
      <c r="J25" s="61"/>
      <c r="K25" s="62"/>
    </row>
    <row r="26" spans="1:11" x14ac:dyDescent="0.2">
      <c r="A26" s="103" t="str">
        <f>cargo&amp;": "&amp;responsable</f>
        <v>DIRECTOR GENERAL: ENCARGADO CORRESPONDIENTE</v>
      </c>
      <c r="J26" s="42" t="s">
        <v>160</v>
      </c>
      <c r="K26" s="63" t="s">
        <v>217</v>
      </c>
    </row>
    <row r="27" spans="1:11" x14ac:dyDescent="0.2">
      <c r="A27" s="49"/>
      <c r="B27" s="50"/>
      <c r="C27" s="50"/>
      <c r="D27" s="50"/>
      <c r="E27" s="50"/>
      <c r="F27" s="50"/>
      <c r="G27" s="50"/>
      <c r="H27" s="50"/>
      <c r="I27" s="50"/>
      <c r="J27" s="64" t="s">
        <v>161</v>
      </c>
      <c r="K27" s="65" t="s">
        <v>218</v>
      </c>
    </row>
    <row r="28" spans="1:11" x14ac:dyDescent="0.2">
      <c r="K28" s="98" t="s">
        <v>9</v>
      </c>
    </row>
  </sheetData>
  <mergeCells count="3">
    <mergeCell ref="B4:H7"/>
    <mergeCell ref="B9:H12"/>
    <mergeCell ref="A2:H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showGridLines="0" showZeros="0" zoomScaleNormal="100" workbookViewId="0">
      <selection activeCell="J20" sqref="J20"/>
    </sheetView>
  </sheetViews>
  <sheetFormatPr baseColWidth="10" defaultRowHeight="11.25" x14ac:dyDescent="0.2"/>
  <cols>
    <col min="1" max="1" width="11.7109375" style="1" customWidth="1"/>
    <col min="2" max="2" width="20.7109375" style="1" customWidth="1"/>
    <col min="3" max="3" width="6.7109375" style="1" customWidth="1"/>
    <col min="4" max="8" width="8.7109375" style="1" customWidth="1"/>
    <col min="9" max="9" width="10.7109375" style="1" customWidth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.75" customHeight="1" thickTop="1" x14ac:dyDescent="0.25">
      <c r="A2" s="122" t="str">
        <f>razonsocial</f>
        <v>MI EMPRESA</v>
      </c>
      <c r="B2" s="123"/>
      <c r="C2" s="123"/>
      <c r="D2" s="123"/>
      <c r="E2" s="123"/>
      <c r="F2" s="123"/>
      <c r="G2" s="123"/>
      <c r="H2" s="123"/>
      <c r="I2" s="116"/>
      <c r="J2" s="109"/>
    </row>
    <row r="3" spans="1:10" ht="15" x14ac:dyDescent="0.25">
      <c r="A3" s="124"/>
      <c r="B3" s="125"/>
      <c r="C3" s="125"/>
      <c r="D3" s="125"/>
      <c r="E3" s="125"/>
      <c r="F3" s="125"/>
      <c r="G3" s="125"/>
      <c r="H3" s="125"/>
      <c r="I3" s="117"/>
      <c r="J3" s="112"/>
    </row>
    <row r="4" spans="1:10" ht="11.25" customHeight="1" x14ac:dyDescent="0.2">
      <c r="A4" s="100" t="s">
        <v>131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F4" s="121"/>
      <c r="G4" s="121"/>
      <c r="H4" s="121"/>
      <c r="J4" s="2"/>
    </row>
    <row r="5" spans="1:10" x14ac:dyDescent="0.2">
      <c r="A5" s="100"/>
      <c r="B5" s="121"/>
      <c r="C5" s="121"/>
      <c r="D5" s="121"/>
      <c r="E5" s="121"/>
      <c r="F5" s="121"/>
      <c r="G5" s="121"/>
      <c r="H5" s="121"/>
      <c r="J5" s="2"/>
    </row>
    <row r="6" spans="1:10" x14ac:dyDescent="0.2">
      <c r="A6" s="101"/>
      <c r="B6" s="121"/>
      <c r="C6" s="121"/>
      <c r="D6" s="121"/>
      <c r="E6" s="121"/>
      <c r="F6" s="121"/>
      <c r="G6" s="121"/>
      <c r="H6" s="121"/>
      <c r="J6" s="2"/>
    </row>
    <row r="7" spans="1:10" x14ac:dyDescent="0.2">
      <c r="A7" s="101"/>
      <c r="B7" s="121"/>
      <c r="C7" s="121"/>
      <c r="D7" s="121"/>
      <c r="E7" s="121"/>
      <c r="F7" s="121"/>
      <c r="G7" s="121"/>
      <c r="H7" s="121"/>
      <c r="J7" s="2"/>
    </row>
    <row r="8" spans="1:10" x14ac:dyDescent="0.2">
      <c r="A8" s="100" t="s">
        <v>265</v>
      </c>
      <c r="B8" s="1" t="str">
        <f>numerodeconcurso</f>
        <v>2009/0257-0001</v>
      </c>
      <c r="E8" s="42" t="s">
        <v>1</v>
      </c>
      <c r="F8" s="94">
        <f>fechadeconcurso</f>
        <v>40017</v>
      </c>
      <c r="H8" s="42" t="s">
        <v>163</v>
      </c>
      <c r="I8" s="1" t="str">
        <f>plazocalculado&amp;" días naturales"</f>
        <v>153 días naturales</v>
      </c>
      <c r="J8" s="2"/>
    </row>
    <row r="9" spans="1:10" ht="11.25" customHeight="1" x14ac:dyDescent="0.2">
      <c r="A9" s="100" t="s">
        <v>132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G9" s="121"/>
      <c r="H9" s="121"/>
      <c r="J9" s="2"/>
    </row>
    <row r="10" spans="1:10" x14ac:dyDescent="0.2">
      <c r="A10" s="101"/>
      <c r="B10" s="121"/>
      <c r="C10" s="121"/>
      <c r="D10" s="121"/>
      <c r="E10" s="121"/>
      <c r="F10" s="121"/>
      <c r="G10" s="121"/>
      <c r="H10" s="121"/>
      <c r="J10" s="2"/>
    </row>
    <row r="11" spans="1:10" x14ac:dyDescent="0.2">
      <c r="A11" s="101"/>
      <c r="B11" s="121"/>
      <c r="C11" s="121"/>
      <c r="D11" s="121"/>
      <c r="E11" s="121"/>
      <c r="F11" s="121"/>
      <c r="G11" s="121"/>
      <c r="H11" s="121"/>
      <c r="J11" s="2"/>
    </row>
    <row r="12" spans="1:10" x14ac:dyDescent="0.2">
      <c r="A12" s="101"/>
      <c r="B12" s="121"/>
      <c r="C12" s="121"/>
      <c r="D12" s="121"/>
      <c r="E12" s="121"/>
      <c r="F12" s="121"/>
      <c r="G12" s="121"/>
      <c r="H12" s="121"/>
      <c r="J12" s="2"/>
    </row>
    <row r="13" spans="1:10" x14ac:dyDescent="0.2">
      <c r="A13" s="100" t="s">
        <v>135</v>
      </c>
      <c r="B13" s="1" t="str">
        <f>direcciondelaobra</f>
        <v>Tramo de Barranca del Muerto a Tlahuac.</v>
      </c>
      <c r="E13" s="42" t="s">
        <v>133</v>
      </c>
      <c r="F13" s="94">
        <f>fechainicio</f>
        <v>40026</v>
      </c>
      <c r="G13" s="42" t="s">
        <v>134</v>
      </c>
      <c r="H13" s="94">
        <f>fechaterminacion</f>
        <v>40178</v>
      </c>
      <c r="J13" s="2"/>
    </row>
    <row r="14" spans="1:10" ht="12" thickBot="1" x14ac:dyDescent="0.25">
      <c r="A14" s="102" t="s">
        <v>136</v>
      </c>
      <c r="B14" s="3" t="str">
        <f>ciudaddelaobra&amp;", "&amp;estadodelaobra</f>
        <v>México, Distrito Federal</v>
      </c>
      <c r="C14" s="3"/>
      <c r="D14" s="3"/>
      <c r="E14" s="3"/>
      <c r="F14" s="3"/>
      <c r="G14" s="3"/>
      <c r="H14" s="3"/>
      <c r="I14" s="3"/>
      <c r="J14" s="4"/>
    </row>
    <row r="15" spans="1:10" ht="12" thickTop="1" x14ac:dyDescent="0.2"/>
    <row r="16" spans="1:10" ht="12" x14ac:dyDescent="0.2">
      <c r="B16" s="99" t="s">
        <v>10</v>
      </c>
    </row>
    <row r="17" spans="1:10" ht="12" thickBot="1" x14ac:dyDescent="0.25"/>
    <row r="18" spans="1:10" ht="24.75" customHeight="1" thickTop="1" thickBot="1" x14ac:dyDescent="0.25">
      <c r="A18" s="8" t="s">
        <v>2</v>
      </c>
      <c r="B18" s="10" t="s">
        <v>3</v>
      </c>
      <c r="C18" s="10" t="s">
        <v>11</v>
      </c>
      <c r="D18" s="10" t="s">
        <v>13</v>
      </c>
      <c r="E18" s="10" t="s">
        <v>14</v>
      </c>
      <c r="F18" s="10" t="s">
        <v>15</v>
      </c>
      <c r="G18" s="10" t="s">
        <v>16</v>
      </c>
      <c r="H18" s="10" t="s">
        <v>17</v>
      </c>
      <c r="I18" s="10" t="s">
        <v>18</v>
      </c>
      <c r="J18" s="83" t="s">
        <v>5</v>
      </c>
    </row>
    <row r="19" spans="1:10" ht="12" thickTop="1" x14ac:dyDescent="0.2">
      <c r="A19" s="1" t="s">
        <v>6</v>
      </c>
    </row>
    <row r="20" spans="1:10" x14ac:dyDescent="0.2">
      <c r="A20" s="73" t="s">
        <v>108</v>
      </c>
      <c r="B20" s="97" t="s">
        <v>117</v>
      </c>
      <c r="C20" s="70" t="s">
        <v>7</v>
      </c>
      <c r="D20" s="71" t="s">
        <v>19</v>
      </c>
      <c r="E20" s="71" t="s">
        <v>20</v>
      </c>
      <c r="F20" s="71">
        <f>IF(C20&lt;&gt;"",8,"")</f>
        <v>8</v>
      </c>
      <c r="G20" s="71">
        <f>IF(C20&lt;&gt;"",1,"")</f>
        <v>1</v>
      </c>
      <c r="H20" s="79" t="e">
        <f>I20/(F20*G20)</f>
        <v>#VALUE!</v>
      </c>
      <c r="I20" s="80" t="s">
        <v>21</v>
      </c>
      <c r="J20" s="119" t="s">
        <v>211</v>
      </c>
    </row>
    <row r="21" spans="1:10" ht="12.75" x14ac:dyDescent="0.2">
      <c r="F21"/>
      <c r="J21" s="81" t="s">
        <v>212</v>
      </c>
    </row>
    <row r="22" spans="1:10" ht="12.75" x14ac:dyDescent="0.2">
      <c r="F22"/>
      <c r="J22" s="76"/>
    </row>
    <row r="23" spans="1:10" ht="12.75" x14ac:dyDescent="0.2">
      <c r="A23" s="1" t="s">
        <v>159</v>
      </c>
      <c r="G23"/>
    </row>
    <row r="24" spans="1:10" x14ac:dyDescent="0.2">
      <c r="A24" s="46"/>
      <c r="B24" s="47"/>
      <c r="C24" s="47"/>
      <c r="D24" s="47"/>
      <c r="E24" s="47"/>
      <c r="F24" s="47"/>
      <c r="G24" s="47"/>
      <c r="H24" s="47"/>
      <c r="I24" s="61"/>
      <c r="J24" s="62"/>
    </row>
    <row r="25" spans="1:10" x14ac:dyDescent="0.2">
      <c r="A25" s="103" t="str">
        <f>cargo&amp;": "&amp;responsable</f>
        <v>DIRECTOR GENERAL: ENCARGADO CORRESPONDIENTE</v>
      </c>
      <c r="I25" s="42"/>
      <c r="J25" s="63"/>
    </row>
    <row r="26" spans="1:10" x14ac:dyDescent="0.2">
      <c r="A26" s="49"/>
      <c r="B26" s="50"/>
      <c r="C26" s="50"/>
      <c r="D26" s="50"/>
      <c r="E26" s="50"/>
      <c r="F26" s="50"/>
      <c r="G26" s="50"/>
      <c r="H26" s="50"/>
      <c r="I26" s="64"/>
      <c r="J26" s="65"/>
    </row>
    <row r="27" spans="1:10" x14ac:dyDescent="0.2">
      <c r="J27" s="98" t="s">
        <v>9</v>
      </c>
    </row>
  </sheetData>
  <mergeCells count="3">
    <mergeCell ref="A2:H3"/>
    <mergeCell ref="B4:H7"/>
    <mergeCell ref="B9:H12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1" width="11.7109375" style="1" customWidth="1"/>
    <col min="2" max="3" width="25.7109375" style="1" customWidth="1"/>
    <col min="4" max="5" width="10.7109375" style="1" customWidth="1"/>
    <col min="6" max="6" width="9.7109375" style="1" customWidth="1"/>
    <col min="7" max="7" width="12.855468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22" t="str">
        <f>razonsocial</f>
        <v>MI EMPRESA</v>
      </c>
      <c r="B2" s="123"/>
      <c r="C2" s="123"/>
      <c r="D2" s="123"/>
      <c r="E2" s="123"/>
      <c r="F2" s="116"/>
      <c r="G2" s="109"/>
    </row>
    <row r="3" spans="1:7" ht="15" x14ac:dyDescent="0.25">
      <c r="A3" s="124"/>
      <c r="B3" s="125"/>
      <c r="C3" s="125"/>
      <c r="D3" s="125"/>
      <c r="E3" s="125"/>
      <c r="F3" s="117"/>
      <c r="G3" s="112"/>
    </row>
    <row r="4" spans="1:7" ht="11.25" customHeight="1" x14ac:dyDescent="0.2">
      <c r="A4" s="100" t="s">
        <v>131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G4" s="2"/>
    </row>
    <row r="5" spans="1:7" x14ac:dyDescent="0.2">
      <c r="A5" s="100"/>
      <c r="B5" s="121"/>
      <c r="C5" s="121"/>
      <c r="D5" s="121"/>
      <c r="E5" s="121"/>
      <c r="G5" s="2"/>
    </row>
    <row r="6" spans="1:7" x14ac:dyDescent="0.2">
      <c r="A6" s="101"/>
      <c r="B6" s="121"/>
      <c r="C6" s="121"/>
      <c r="D6" s="121"/>
      <c r="E6" s="121"/>
      <c r="G6" s="2"/>
    </row>
    <row r="7" spans="1:7" x14ac:dyDescent="0.2">
      <c r="A7" s="101"/>
      <c r="B7" s="121"/>
      <c r="C7" s="121"/>
      <c r="D7" s="121"/>
      <c r="E7" s="121"/>
      <c r="G7" s="2"/>
    </row>
    <row r="8" spans="1:7" x14ac:dyDescent="0.2">
      <c r="A8" s="100" t="s">
        <v>265</v>
      </c>
      <c r="B8" s="1" t="str">
        <f>numerodeconcurso</f>
        <v>2009/0257-0001</v>
      </c>
      <c r="C8" s="42" t="s">
        <v>1</v>
      </c>
      <c r="D8" s="94">
        <f>fechadeconcurso</f>
        <v>40017</v>
      </c>
      <c r="E8" s="42" t="s">
        <v>164</v>
      </c>
      <c r="F8" s="1" t="str">
        <f>plazocalculado&amp;" días naturales"</f>
        <v>153 días naturales</v>
      </c>
      <c r="G8" s="2"/>
    </row>
    <row r="9" spans="1:7" x14ac:dyDescent="0.2">
      <c r="A9" s="100" t="s">
        <v>132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6"/>
      <c r="G9" s="2"/>
    </row>
    <row r="10" spans="1:7" x14ac:dyDescent="0.2">
      <c r="A10" s="101"/>
      <c r="B10" s="121"/>
      <c r="C10" s="121"/>
      <c r="D10" s="121"/>
      <c r="E10" s="121"/>
      <c r="F10" s="5"/>
      <c r="G10" s="107" t="s">
        <v>266</v>
      </c>
    </row>
    <row r="11" spans="1:7" x14ac:dyDescent="0.2">
      <c r="A11" s="101"/>
      <c r="B11" s="121"/>
      <c r="C11" s="121"/>
      <c r="D11" s="121"/>
      <c r="E11" s="121"/>
      <c r="G11" s="106" t="s">
        <v>267</v>
      </c>
    </row>
    <row r="12" spans="1:7" x14ac:dyDescent="0.2">
      <c r="A12" s="101"/>
      <c r="B12" s="121"/>
      <c r="C12" s="121"/>
      <c r="D12" s="121"/>
      <c r="E12" s="121"/>
      <c r="G12" s="2"/>
    </row>
    <row r="13" spans="1:7" x14ac:dyDescent="0.2">
      <c r="A13" s="100" t="s">
        <v>135</v>
      </c>
      <c r="B13" s="1" t="str">
        <f>direcciondelaobra</f>
        <v>Tramo de Barranca del Muerto a Tlahuac.</v>
      </c>
      <c r="C13" s="43" t="s">
        <v>133</v>
      </c>
      <c r="D13" s="94">
        <f>fechainicio</f>
        <v>40026</v>
      </c>
      <c r="E13" s="43" t="s">
        <v>134</v>
      </c>
      <c r="F13" s="94">
        <f>fechaterminacion</f>
        <v>40178</v>
      </c>
      <c r="G13" s="2"/>
    </row>
    <row r="14" spans="1:7" ht="12" thickBot="1" x14ac:dyDescent="0.25">
      <c r="A14" s="102" t="s">
        <v>136</v>
      </c>
      <c r="B14" s="3" t="str">
        <f>ciudaddelaobra&amp;"; "&amp;estadodelaobra</f>
        <v>México; Distrito Federal</v>
      </c>
      <c r="C14" s="3"/>
      <c r="D14" s="3"/>
      <c r="E14" s="3"/>
      <c r="F14" s="3"/>
      <c r="G14" s="4"/>
    </row>
    <row r="15" spans="1:7" ht="12" thickTop="1" x14ac:dyDescent="0.2"/>
    <row r="16" spans="1:7" ht="12.75" thickBot="1" x14ac:dyDescent="0.25">
      <c r="B16" s="99" t="s">
        <v>137</v>
      </c>
    </row>
    <row r="17" spans="1:7" ht="12.75" thickTop="1" thickBot="1" x14ac:dyDescent="0.25">
      <c r="A17" s="8" t="s">
        <v>2</v>
      </c>
      <c r="B17" s="9" t="s">
        <v>3</v>
      </c>
      <c r="C17" s="9" t="s">
        <v>128</v>
      </c>
      <c r="D17" s="9" t="s">
        <v>4</v>
      </c>
      <c r="E17" s="9" t="s">
        <v>129</v>
      </c>
      <c r="F17" s="83" t="s">
        <v>5</v>
      </c>
    </row>
    <row r="18" spans="1:7" ht="12" thickTop="1" x14ac:dyDescent="0.2">
      <c r="A18" s="1" t="s">
        <v>6</v>
      </c>
    </row>
    <row r="19" spans="1:7" x14ac:dyDescent="0.2">
      <c r="A19" s="73" t="s">
        <v>108</v>
      </c>
      <c r="B19" s="97" t="s">
        <v>117</v>
      </c>
      <c r="C19" s="97" t="s">
        <v>130</v>
      </c>
      <c r="D19" s="71" t="s">
        <v>7</v>
      </c>
      <c r="E19" s="72" t="s">
        <v>8</v>
      </c>
      <c r="F19" s="119" t="s">
        <v>211</v>
      </c>
    </row>
    <row r="20" spans="1:7" x14ac:dyDescent="0.2">
      <c r="A20" s="67"/>
      <c r="D20" s="6"/>
      <c r="E20" s="68"/>
      <c r="F20" s="81" t="s">
        <v>212</v>
      </c>
    </row>
    <row r="21" spans="1:7" x14ac:dyDescent="0.2">
      <c r="A21" s="67"/>
      <c r="D21" s="6"/>
      <c r="E21" s="68"/>
      <c r="F21" s="72" t="s">
        <v>213</v>
      </c>
    </row>
    <row r="22" spans="1:7" x14ac:dyDescent="0.2">
      <c r="A22" s="67"/>
      <c r="D22" s="6"/>
      <c r="E22" s="68"/>
      <c r="F22" s="76"/>
    </row>
    <row r="23" spans="1:7" ht="12.75" x14ac:dyDescent="0.2">
      <c r="A23" s="1" t="s">
        <v>159</v>
      </c>
      <c r="G23"/>
    </row>
    <row r="24" spans="1:7" x14ac:dyDescent="0.2">
      <c r="A24" s="46"/>
      <c r="B24" s="47"/>
      <c r="C24" s="47"/>
      <c r="D24" s="47"/>
      <c r="E24" s="61"/>
      <c r="F24" s="62"/>
    </row>
    <row r="25" spans="1:7" x14ac:dyDescent="0.2">
      <c r="A25" s="103" t="str">
        <f>cargo&amp;": "&amp;responsable</f>
        <v>DIRECTOR GENERAL: ENCARGADO CORRESPONDIENTE</v>
      </c>
      <c r="E25" s="42" t="s">
        <v>160</v>
      </c>
      <c r="F25" s="63" t="s">
        <v>217</v>
      </c>
    </row>
    <row r="26" spans="1:7" x14ac:dyDescent="0.2">
      <c r="A26" s="49"/>
      <c r="B26" s="50"/>
      <c r="C26" s="50"/>
      <c r="D26" s="50"/>
      <c r="E26" s="64" t="s">
        <v>161</v>
      </c>
      <c r="F26" s="65" t="s">
        <v>218</v>
      </c>
    </row>
    <row r="27" spans="1:7" x14ac:dyDescent="0.2">
      <c r="G27" s="1" t="s">
        <v>9</v>
      </c>
    </row>
  </sheetData>
  <mergeCells count="3">
    <mergeCell ref="B9:E12"/>
    <mergeCell ref="A2:E3"/>
    <mergeCell ref="B4:E7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6"/>
  <sheetViews>
    <sheetView showGridLines="0" showZeros="0" zoomScaleNormal="100" workbookViewId="0">
      <selection activeCell="E19" sqref="E19"/>
    </sheetView>
  </sheetViews>
  <sheetFormatPr baseColWidth="10" defaultRowHeight="11.25" x14ac:dyDescent="0.2"/>
  <cols>
    <col min="1" max="1" width="11.7109375" style="1" customWidth="1"/>
    <col min="2" max="3" width="25.7109375" style="1" customWidth="1"/>
    <col min="4" max="5" width="10.7109375" style="1" customWidth="1"/>
    <col min="6" max="6" width="9.7109375" style="1" customWidth="1"/>
    <col min="7" max="7" width="12.71093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.75" customHeight="1" thickTop="1" x14ac:dyDescent="0.25">
      <c r="A2" s="122" t="str">
        <f>razonsocial</f>
        <v>MI EMPRESA</v>
      </c>
      <c r="B2" s="123"/>
      <c r="C2" s="123"/>
      <c r="D2" s="123"/>
      <c r="E2" s="123"/>
      <c r="F2" s="116"/>
      <c r="G2" s="109"/>
    </row>
    <row r="3" spans="1:7" ht="15" x14ac:dyDescent="0.25">
      <c r="A3" s="124"/>
      <c r="B3" s="125"/>
      <c r="C3" s="125"/>
      <c r="D3" s="125"/>
      <c r="E3" s="125"/>
      <c r="F3" s="117"/>
      <c r="G3" s="112"/>
    </row>
    <row r="4" spans="1:7" ht="11.25" customHeight="1" x14ac:dyDescent="0.2">
      <c r="A4" s="100" t="s">
        <v>131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G4" s="2"/>
    </row>
    <row r="5" spans="1:7" x14ac:dyDescent="0.2">
      <c r="A5" s="100"/>
      <c r="B5" s="121"/>
      <c r="C5" s="121"/>
      <c r="D5" s="121"/>
      <c r="E5" s="121"/>
      <c r="G5" s="2"/>
    </row>
    <row r="6" spans="1:7" x14ac:dyDescent="0.2">
      <c r="A6" s="101"/>
      <c r="B6" s="121"/>
      <c r="C6" s="121"/>
      <c r="D6" s="121"/>
      <c r="E6" s="121"/>
      <c r="G6" s="2"/>
    </row>
    <row r="7" spans="1:7" x14ac:dyDescent="0.2">
      <c r="A7" s="101"/>
      <c r="B7" s="121"/>
      <c r="C7" s="121"/>
      <c r="D7" s="121"/>
      <c r="E7" s="121"/>
      <c r="G7" s="2"/>
    </row>
    <row r="8" spans="1:7" x14ac:dyDescent="0.2">
      <c r="A8" s="100" t="s">
        <v>265</v>
      </c>
      <c r="B8" s="1" t="str">
        <f>numerodeconcurso</f>
        <v>2009/0257-0001</v>
      </c>
      <c r="C8" s="42" t="s">
        <v>1</v>
      </c>
      <c r="D8" s="94">
        <f>fechadeconcurso</f>
        <v>40017</v>
      </c>
      <c r="E8" s="42" t="s">
        <v>164</v>
      </c>
      <c r="F8" s="1" t="str">
        <f>plazocalculado&amp;" días naturales"</f>
        <v>153 días naturales</v>
      </c>
      <c r="G8" s="2"/>
    </row>
    <row r="9" spans="1:7" x14ac:dyDescent="0.2">
      <c r="A9" s="100" t="s">
        <v>132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6"/>
      <c r="G9" s="2"/>
    </row>
    <row r="10" spans="1:7" x14ac:dyDescent="0.2">
      <c r="A10" s="101"/>
      <c r="B10" s="121"/>
      <c r="C10" s="121"/>
      <c r="D10" s="121"/>
      <c r="E10" s="121"/>
      <c r="F10" s="5"/>
      <c r="G10" s="2"/>
    </row>
    <row r="11" spans="1:7" x14ac:dyDescent="0.2">
      <c r="A11" s="101"/>
      <c r="B11" s="121"/>
      <c r="C11" s="121"/>
      <c r="D11" s="121"/>
      <c r="E11" s="121"/>
      <c r="G11" s="2"/>
    </row>
    <row r="12" spans="1:7" x14ac:dyDescent="0.2">
      <c r="A12" s="101"/>
      <c r="B12" s="121"/>
      <c r="C12" s="121"/>
      <c r="D12" s="121"/>
      <c r="E12" s="121"/>
      <c r="G12" s="2"/>
    </row>
    <row r="13" spans="1:7" x14ac:dyDescent="0.2">
      <c r="A13" s="100" t="s">
        <v>135</v>
      </c>
      <c r="B13" s="1" t="str">
        <f>direcciondelaobra</f>
        <v>Tramo de Barranca del Muerto a Tlahuac.</v>
      </c>
      <c r="C13" s="43" t="s">
        <v>133</v>
      </c>
      <c r="D13" s="94">
        <f>fechainicio</f>
        <v>40026</v>
      </c>
      <c r="E13" s="43" t="s">
        <v>134</v>
      </c>
      <c r="F13" s="94">
        <f>fechaterminacion</f>
        <v>40178</v>
      </c>
      <c r="G13" s="2"/>
    </row>
    <row r="14" spans="1:7" ht="12" thickBot="1" x14ac:dyDescent="0.25">
      <c r="A14" s="102" t="s">
        <v>136</v>
      </c>
      <c r="B14" s="3" t="str">
        <f>ciudaddelaobra&amp;"; "&amp;estadodelaobra</f>
        <v>México; Distrito Federal</v>
      </c>
      <c r="C14" s="3"/>
      <c r="D14" s="3"/>
      <c r="E14" s="3"/>
      <c r="F14" s="3"/>
      <c r="G14" s="4"/>
    </row>
    <row r="15" spans="1:7" ht="12" thickTop="1" x14ac:dyDescent="0.2"/>
    <row r="16" spans="1:7" ht="12.75" thickBot="1" x14ac:dyDescent="0.25">
      <c r="B16" s="99" t="s">
        <v>137</v>
      </c>
    </row>
    <row r="17" spans="1:7" ht="12.75" thickTop="1" thickBot="1" x14ac:dyDescent="0.25">
      <c r="A17" s="8" t="s">
        <v>2</v>
      </c>
      <c r="B17" s="9" t="s">
        <v>3</v>
      </c>
      <c r="C17" s="9" t="s">
        <v>128</v>
      </c>
      <c r="D17" s="9" t="s">
        <v>4</v>
      </c>
      <c r="E17" s="83" t="s">
        <v>5</v>
      </c>
    </row>
    <row r="18" spans="1:7" ht="12" thickTop="1" x14ac:dyDescent="0.2">
      <c r="A18" s="1" t="s">
        <v>6</v>
      </c>
    </row>
    <row r="19" spans="1:7" x14ac:dyDescent="0.2">
      <c r="A19" s="73" t="s">
        <v>108</v>
      </c>
      <c r="B19" s="97" t="s">
        <v>117</v>
      </c>
      <c r="C19" s="97" t="s">
        <v>130</v>
      </c>
      <c r="D19" s="71" t="s">
        <v>7</v>
      </c>
      <c r="E19" s="119" t="s">
        <v>211</v>
      </c>
    </row>
    <row r="20" spans="1:7" x14ac:dyDescent="0.2">
      <c r="A20" s="67"/>
      <c r="D20" s="6"/>
      <c r="E20" s="81" t="s">
        <v>212</v>
      </c>
    </row>
    <row r="21" spans="1:7" x14ac:dyDescent="0.2">
      <c r="A21" s="67"/>
      <c r="D21" s="6"/>
      <c r="E21" s="76"/>
    </row>
    <row r="22" spans="1:7" ht="12.75" x14ac:dyDescent="0.2">
      <c r="A22" s="1" t="s">
        <v>159</v>
      </c>
      <c r="G22"/>
    </row>
    <row r="23" spans="1:7" x14ac:dyDescent="0.2">
      <c r="A23" s="46"/>
      <c r="B23" s="47"/>
      <c r="C23" s="47"/>
      <c r="D23" s="47"/>
      <c r="E23" s="61"/>
      <c r="F23" s="62"/>
    </row>
    <row r="24" spans="1:7" x14ac:dyDescent="0.2">
      <c r="A24" s="103" t="str">
        <f>cargo&amp;": "&amp;responsable</f>
        <v>DIRECTOR GENERAL: ENCARGADO CORRESPONDIENTE</v>
      </c>
      <c r="E24" s="42"/>
      <c r="F24" s="63"/>
    </row>
    <row r="25" spans="1:7" x14ac:dyDescent="0.2">
      <c r="A25" s="49"/>
      <c r="B25" s="50"/>
      <c r="C25" s="50"/>
      <c r="D25" s="50"/>
      <c r="E25" s="64"/>
      <c r="F25" s="65"/>
    </row>
    <row r="26" spans="1:7" x14ac:dyDescent="0.2">
      <c r="G26" s="1" t="s">
        <v>9</v>
      </c>
    </row>
  </sheetData>
  <mergeCells count="3">
    <mergeCell ref="B9:E12"/>
    <mergeCell ref="A2:E3"/>
    <mergeCell ref="B4:E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9"/>
  <sheetViews>
    <sheetView showGridLines="0" showZeros="0" zoomScaleNormal="100" workbookViewId="0">
      <selection activeCell="E21" sqref="E21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7.7109375" style="1" customWidth="1"/>
    <col min="4" max="4" width="12.7109375" style="1" customWidth="1"/>
    <col min="5" max="5" width="13.570312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.75" thickTop="1" x14ac:dyDescent="0.25">
      <c r="A2" s="122" t="str">
        <f>razonsocial</f>
        <v>MI EMPRESA</v>
      </c>
      <c r="B2" s="123"/>
      <c r="C2" s="123"/>
      <c r="D2" s="123"/>
      <c r="E2" s="123"/>
      <c r="F2" s="123"/>
      <c r="G2" s="108"/>
      <c r="H2" s="109"/>
    </row>
    <row r="3" spans="1:8" ht="15" x14ac:dyDescent="0.25">
      <c r="A3" s="124"/>
      <c r="B3" s="125"/>
      <c r="C3" s="125"/>
      <c r="D3" s="125"/>
      <c r="E3" s="125"/>
      <c r="F3" s="125"/>
      <c r="G3" s="113"/>
      <c r="H3" s="112"/>
    </row>
    <row r="4" spans="1:8" ht="11.25" customHeight="1" x14ac:dyDescent="0.2">
      <c r="A4" s="100" t="s">
        <v>131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F4" s="121"/>
      <c r="H4" s="2"/>
    </row>
    <row r="5" spans="1:8" x14ac:dyDescent="0.2">
      <c r="A5" s="100"/>
      <c r="B5" s="121"/>
      <c r="C5" s="121"/>
      <c r="D5" s="121"/>
      <c r="E5" s="121"/>
      <c r="F5" s="121"/>
      <c r="H5" s="2"/>
    </row>
    <row r="6" spans="1:8" x14ac:dyDescent="0.2">
      <c r="A6" s="101"/>
      <c r="B6" s="121"/>
      <c r="C6" s="121"/>
      <c r="D6" s="121"/>
      <c r="E6" s="121"/>
      <c r="F6" s="121"/>
      <c r="H6" s="2"/>
    </row>
    <row r="7" spans="1:8" x14ac:dyDescent="0.2">
      <c r="A7" s="101"/>
      <c r="B7" s="121"/>
      <c r="C7" s="121"/>
      <c r="D7" s="121"/>
      <c r="E7" s="121"/>
      <c r="F7" s="121"/>
      <c r="H7" s="2"/>
    </row>
    <row r="8" spans="1:8" x14ac:dyDescent="0.2">
      <c r="A8" s="100" t="s">
        <v>265</v>
      </c>
      <c r="B8" s="1" t="str">
        <f>numerodeconcurso</f>
        <v>2009/0257-0001</v>
      </c>
      <c r="D8" s="42" t="s">
        <v>1</v>
      </c>
      <c r="E8" s="94">
        <f>fechadeconcurso</f>
        <v>40017</v>
      </c>
      <c r="F8" s="42" t="s">
        <v>164</v>
      </c>
      <c r="G8" s="1" t="str">
        <f>plazocalculado&amp;" días naturales"</f>
        <v>153 días naturales</v>
      </c>
      <c r="H8" s="2"/>
    </row>
    <row r="9" spans="1:8" ht="11.25" customHeight="1" x14ac:dyDescent="0.2">
      <c r="A9" s="100" t="s">
        <v>132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H9" s="2"/>
    </row>
    <row r="10" spans="1:8" ht="11.25" customHeight="1" x14ac:dyDescent="0.2">
      <c r="A10" s="101"/>
      <c r="B10" s="121"/>
      <c r="C10" s="121"/>
      <c r="D10" s="121"/>
      <c r="E10" s="121"/>
      <c r="F10" s="121"/>
      <c r="H10" s="107" t="s">
        <v>266</v>
      </c>
    </row>
    <row r="11" spans="1:8" x14ac:dyDescent="0.2">
      <c r="A11" s="101"/>
      <c r="B11" s="121"/>
      <c r="C11" s="121"/>
      <c r="D11" s="121"/>
      <c r="E11" s="121"/>
      <c r="F11" s="121"/>
      <c r="H11" s="106" t="s">
        <v>269</v>
      </c>
    </row>
    <row r="12" spans="1:8" x14ac:dyDescent="0.2">
      <c r="A12" s="101"/>
      <c r="B12" s="121"/>
      <c r="C12" s="121"/>
      <c r="D12" s="121"/>
      <c r="E12" s="121"/>
      <c r="F12" s="121"/>
      <c r="H12" s="2"/>
    </row>
    <row r="13" spans="1:8" x14ac:dyDescent="0.2">
      <c r="A13" s="101"/>
      <c r="B13" s="121"/>
      <c r="C13" s="121"/>
      <c r="D13" s="121"/>
      <c r="E13" s="121"/>
      <c r="F13" s="121"/>
      <c r="H13" s="2"/>
    </row>
    <row r="14" spans="1:8" x14ac:dyDescent="0.2">
      <c r="A14" s="100" t="s">
        <v>135</v>
      </c>
      <c r="B14" s="1" t="str">
        <f>direcciondelaobra</f>
        <v>Tramo de Barranca del Muerto a Tlahuac.</v>
      </c>
      <c r="D14" s="42" t="s">
        <v>133</v>
      </c>
      <c r="E14" s="94">
        <f>fechainicio</f>
        <v>40026</v>
      </c>
      <c r="F14" s="42" t="s">
        <v>134</v>
      </c>
      <c r="G14" s="94">
        <f>fechaterminacion</f>
        <v>40178</v>
      </c>
      <c r="H14" s="2"/>
    </row>
    <row r="15" spans="1:8" ht="12" thickBot="1" x14ac:dyDescent="0.25">
      <c r="A15" s="102" t="s">
        <v>136</v>
      </c>
      <c r="B15" s="3" t="str">
        <f>ciudaddelaobra&amp;", "&amp;estadodelaobra</f>
        <v>México, Distrito Federal</v>
      </c>
      <c r="C15" s="3"/>
      <c r="D15" s="3"/>
      <c r="E15" s="3"/>
      <c r="F15" s="3"/>
      <c r="G15" s="3"/>
      <c r="H15" s="4"/>
    </row>
    <row r="16" spans="1:8" ht="12" thickTop="1" x14ac:dyDescent="0.2"/>
    <row r="17" spans="1:8" ht="12" x14ac:dyDescent="0.2">
      <c r="A17" s="99" t="s">
        <v>22</v>
      </c>
    </row>
    <row r="18" spans="1:8" ht="12" thickBot="1" x14ac:dyDescent="0.25"/>
    <row r="19" spans="1:8" ht="13.5" customHeight="1" thickTop="1" thickBot="1" x14ac:dyDescent="0.25">
      <c r="A19" s="11" t="s">
        <v>2</v>
      </c>
      <c r="B19" s="10" t="s">
        <v>3</v>
      </c>
      <c r="C19" s="10" t="s">
        <v>4</v>
      </c>
      <c r="D19" s="9" t="s">
        <v>158</v>
      </c>
      <c r="E19" s="83" t="s">
        <v>5</v>
      </c>
    </row>
    <row r="20" spans="1:8" ht="12" thickTop="1" x14ac:dyDescent="0.2">
      <c r="A20" s="1" t="s">
        <v>6</v>
      </c>
    </row>
    <row r="21" spans="1:8" x14ac:dyDescent="0.2">
      <c r="A21" s="73" t="s">
        <v>108</v>
      </c>
      <c r="B21" s="97" t="s">
        <v>117</v>
      </c>
      <c r="C21" s="71" t="s">
        <v>7</v>
      </c>
      <c r="D21" s="72" t="s">
        <v>8</v>
      </c>
      <c r="E21" s="119" t="s">
        <v>211</v>
      </c>
    </row>
    <row r="22" spans="1:8" x14ac:dyDescent="0.2">
      <c r="A22" s="67"/>
      <c r="C22" s="6"/>
      <c r="D22" s="68"/>
      <c r="E22" s="81" t="s">
        <v>212</v>
      </c>
    </row>
    <row r="23" spans="1:8" x14ac:dyDescent="0.2">
      <c r="A23" s="67"/>
      <c r="C23" s="6"/>
      <c r="D23" s="68"/>
      <c r="E23" s="72" t="s">
        <v>213</v>
      </c>
    </row>
    <row r="24" spans="1:8" x14ac:dyDescent="0.2">
      <c r="A24" s="67"/>
      <c r="C24" s="6"/>
      <c r="D24" s="68"/>
      <c r="E24" s="76"/>
    </row>
    <row r="25" spans="1:8" ht="12.75" x14ac:dyDescent="0.2">
      <c r="A25" s="1" t="s">
        <v>159</v>
      </c>
      <c r="G25"/>
    </row>
    <row r="26" spans="1:8" x14ac:dyDescent="0.2">
      <c r="A26" s="46"/>
      <c r="B26" s="47"/>
      <c r="C26" s="47"/>
      <c r="D26" s="61"/>
      <c r="E26" s="62"/>
    </row>
    <row r="27" spans="1:8" x14ac:dyDescent="0.2">
      <c r="A27" s="103" t="str">
        <f>cargo&amp;": "&amp;responsable</f>
        <v>DIRECTOR GENERAL: ENCARGADO CORRESPONDIENTE</v>
      </c>
      <c r="D27" s="42" t="s">
        <v>160</v>
      </c>
      <c r="E27" s="63" t="s">
        <v>217</v>
      </c>
    </row>
    <row r="28" spans="1:8" x14ac:dyDescent="0.2">
      <c r="A28" s="49"/>
      <c r="B28" s="50"/>
      <c r="C28" s="50"/>
      <c r="D28" s="64" t="s">
        <v>161</v>
      </c>
      <c r="E28" s="65" t="s">
        <v>218</v>
      </c>
    </row>
    <row r="29" spans="1:8" x14ac:dyDescent="0.2">
      <c r="H29" s="1" t="s">
        <v>9</v>
      </c>
    </row>
  </sheetData>
  <mergeCells count="3">
    <mergeCell ref="A2:F3"/>
    <mergeCell ref="B9:F13"/>
    <mergeCell ref="B4:F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8"/>
  <sheetViews>
    <sheetView showGridLines="0" showZeros="0" zoomScaleNormal="100" workbookViewId="0">
      <selection activeCell="D21" sqref="D21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7.7109375" style="1" customWidth="1"/>
    <col min="4" max="4" width="12.7109375" style="1" customWidth="1"/>
    <col min="5" max="5" width="13.570312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6.5" thickTop="1" x14ac:dyDescent="0.25">
      <c r="A2" s="126" t="str">
        <f>razonsocial</f>
        <v>MI EMPRESA</v>
      </c>
      <c r="B2" s="127"/>
      <c r="C2" s="127"/>
      <c r="D2" s="127"/>
      <c r="E2" s="127"/>
      <c r="F2" s="127"/>
      <c r="G2" s="110"/>
      <c r="H2" s="111"/>
    </row>
    <row r="3" spans="1:8" ht="15.75" x14ac:dyDescent="0.25">
      <c r="A3" s="128"/>
      <c r="B3" s="129"/>
      <c r="C3" s="129"/>
      <c r="D3" s="129"/>
      <c r="E3" s="129"/>
      <c r="F3" s="129"/>
      <c r="G3" s="114"/>
      <c r="H3" s="115"/>
    </row>
    <row r="4" spans="1:8" ht="11.25" customHeight="1" x14ac:dyDescent="0.2">
      <c r="A4" s="100" t="s">
        <v>131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F4" s="121"/>
      <c r="H4" s="2"/>
    </row>
    <row r="5" spans="1:8" x14ac:dyDescent="0.2">
      <c r="A5" s="100"/>
      <c r="B5" s="121"/>
      <c r="C5" s="121"/>
      <c r="D5" s="121"/>
      <c r="E5" s="121"/>
      <c r="F5" s="121"/>
      <c r="H5" s="2"/>
    </row>
    <row r="6" spans="1:8" x14ac:dyDescent="0.2">
      <c r="A6" s="101"/>
      <c r="B6" s="121"/>
      <c r="C6" s="121"/>
      <c r="D6" s="121"/>
      <c r="E6" s="121"/>
      <c r="F6" s="121"/>
      <c r="H6" s="2"/>
    </row>
    <row r="7" spans="1:8" x14ac:dyDescent="0.2">
      <c r="A7" s="101"/>
      <c r="B7" s="121"/>
      <c r="C7" s="121"/>
      <c r="D7" s="121"/>
      <c r="E7" s="121"/>
      <c r="F7" s="121"/>
      <c r="H7" s="2"/>
    </row>
    <row r="8" spans="1:8" x14ac:dyDescent="0.2">
      <c r="A8" s="100" t="s">
        <v>265</v>
      </c>
      <c r="B8" s="1" t="str">
        <f>numerodeconcurso</f>
        <v>2009/0257-0001</v>
      </c>
      <c r="D8" s="42" t="s">
        <v>1</v>
      </c>
      <c r="E8" s="94">
        <f>fechadeconcurso</f>
        <v>40017</v>
      </c>
      <c r="F8" s="42" t="s">
        <v>164</v>
      </c>
      <c r="G8" s="1" t="str">
        <f>plazocalculado&amp;" días naturales"</f>
        <v>153 días naturales</v>
      </c>
      <c r="H8" s="2"/>
    </row>
    <row r="9" spans="1:8" ht="11.25" customHeight="1" x14ac:dyDescent="0.2">
      <c r="A9" s="100" t="s">
        <v>132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H9" s="2"/>
    </row>
    <row r="10" spans="1:8" ht="11.25" customHeight="1" x14ac:dyDescent="0.2">
      <c r="A10" s="101"/>
      <c r="B10" s="121"/>
      <c r="C10" s="121"/>
      <c r="D10" s="121"/>
      <c r="E10" s="121"/>
      <c r="F10" s="121"/>
      <c r="H10" s="2"/>
    </row>
    <row r="11" spans="1:8" x14ac:dyDescent="0.2">
      <c r="A11" s="101"/>
      <c r="B11" s="121"/>
      <c r="C11" s="121"/>
      <c r="D11" s="121"/>
      <c r="E11" s="121"/>
      <c r="F11" s="121"/>
      <c r="H11" s="2"/>
    </row>
    <row r="12" spans="1:8" x14ac:dyDescent="0.2">
      <c r="A12" s="101"/>
      <c r="B12" s="121"/>
      <c r="C12" s="121"/>
      <c r="D12" s="121"/>
      <c r="E12" s="121"/>
      <c r="F12" s="121"/>
      <c r="H12" s="2"/>
    </row>
    <row r="13" spans="1:8" x14ac:dyDescent="0.2">
      <c r="A13" s="101"/>
      <c r="B13" s="121"/>
      <c r="C13" s="121"/>
      <c r="D13" s="121"/>
      <c r="E13" s="121"/>
      <c r="F13" s="121"/>
      <c r="H13" s="2"/>
    </row>
    <row r="14" spans="1:8" x14ac:dyDescent="0.2">
      <c r="A14" s="100" t="s">
        <v>135</v>
      </c>
      <c r="B14" s="1" t="str">
        <f>direcciondelaobra</f>
        <v>Tramo de Barranca del Muerto a Tlahuac.</v>
      </c>
      <c r="D14" s="42" t="s">
        <v>133</v>
      </c>
      <c r="E14" s="94">
        <f>fechainicio</f>
        <v>40026</v>
      </c>
      <c r="F14" s="42" t="s">
        <v>134</v>
      </c>
      <c r="G14" s="94">
        <f>fechaterminacion</f>
        <v>40178</v>
      </c>
      <c r="H14" s="2"/>
    </row>
    <row r="15" spans="1:8" ht="12" thickBot="1" x14ac:dyDescent="0.25">
      <c r="A15" s="102" t="s">
        <v>136</v>
      </c>
      <c r="B15" s="3" t="str">
        <f>ciudaddelaobra&amp;", "&amp;estadodelaobra</f>
        <v>México, Distrito Federal</v>
      </c>
      <c r="C15" s="3"/>
      <c r="D15" s="3"/>
      <c r="E15" s="3"/>
      <c r="F15" s="3"/>
      <c r="G15" s="3"/>
      <c r="H15" s="4"/>
    </row>
    <row r="16" spans="1:8" ht="12" thickTop="1" x14ac:dyDescent="0.2"/>
    <row r="17" spans="1:8" ht="12" x14ac:dyDescent="0.2">
      <c r="A17" s="99" t="s">
        <v>22</v>
      </c>
    </row>
    <row r="18" spans="1:8" ht="12" thickBot="1" x14ac:dyDescent="0.25"/>
    <row r="19" spans="1:8" ht="13.5" customHeight="1" thickTop="1" thickBot="1" x14ac:dyDescent="0.25">
      <c r="A19" s="11" t="s">
        <v>2</v>
      </c>
      <c r="B19" s="10" t="s">
        <v>3</v>
      </c>
      <c r="C19" s="10" t="s">
        <v>4</v>
      </c>
      <c r="D19" s="83" t="s">
        <v>5</v>
      </c>
    </row>
    <row r="20" spans="1:8" ht="12" thickTop="1" x14ac:dyDescent="0.2">
      <c r="A20" s="1" t="s">
        <v>6</v>
      </c>
    </row>
    <row r="21" spans="1:8" x14ac:dyDescent="0.2">
      <c r="A21" s="73" t="s">
        <v>108</v>
      </c>
      <c r="B21" s="97" t="s">
        <v>117</v>
      </c>
      <c r="C21" s="71" t="s">
        <v>7</v>
      </c>
      <c r="D21" s="119" t="s">
        <v>211</v>
      </c>
    </row>
    <row r="22" spans="1:8" x14ac:dyDescent="0.2">
      <c r="A22" s="67"/>
      <c r="C22" s="6"/>
      <c r="D22" s="81" t="s">
        <v>212</v>
      </c>
    </row>
    <row r="23" spans="1:8" x14ac:dyDescent="0.2">
      <c r="A23" s="67"/>
      <c r="C23" s="6"/>
      <c r="D23" s="68"/>
      <c r="E23" s="76"/>
    </row>
    <row r="24" spans="1:8" ht="12.75" x14ac:dyDescent="0.2">
      <c r="A24" s="1" t="s">
        <v>159</v>
      </c>
      <c r="G24"/>
    </row>
    <row r="25" spans="1:8" x14ac:dyDescent="0.2">
      <c r="A25" s="46"/>
      <c r="B25" s="47"/>
      <c r="C25" s="47"/>
      <c r="D25" s="61"/>
      <c r="E25" s="62"/>
    </row>
    <row r="26" spans="1:8" x14ac:dyDescent="0.2">
      <c r="A26" s="103" t="str">
        <f>cargo&amp;": "&amp;responsable</f>
        <v>DIRECTOR GENERAL: ENCARGADO CORRESPONDIENTE</v>
      </c>
      <c r="D26" s="42"/>
      <c r="E26" s="63"/>
    </row>
    <row r="27" spans="1:8" x14ac:dyDescent="0.2">
      <c r="A27" s="49"/>
      <c r="B27" s="50"/>
      <c r="C27" s="50"/>
      <c r="D27" s="64"/>
      <c r="E27" s="65"/>
    </row>
    <row r="28" spans="1:8" x14ac:dyDescent="0.2">
      <c r="H28" s="1" t="s">
        <v>9</v>
      </c>
    </row>
  </sheetData>
  <mergeCells count="3">
    <mergeCell ref="A2:F3"/>
    <mergeCell ref="B9:F13"/>
    <mergeCell ref="B4:F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9"/>
  <sheetViews>
    <sheetView showGridLines="0" showZeros="0" zoomScaleNormal="100" workbookViewId="0">
      <selection activeCell="F21" sqref="F21"/>
    </sheetView>
  </sheetViews>
  <sheetFormatPr baseColWidth="10" defaultRowHeight="11.25" x14ac:dyDescent="0.2"/>
  <cols>
    <col min="1" max="2" width="11.42578125" style="1"/>
    <col min="3" max="3" width="25.7109375" style="1" customWidth="1"/>
    <col min="4" max="4" width="7.7109375" style="1" customWidth="1"/>
    <col min="5" max="5" width="10.7109375" style="1" customWidth="1"/>
    <col min="6" max="6" width="9.7109375" style="1" customWidth="1"/>
    <col min="7" max="16384" width="11.42578125" style="1"/>
  </cols>
  <sheetData>
    <row r="1" spans="1:9" ht="12" thickBot="1" x14ac:dyDescent="0.25">
      <c r="A1" s="1" t="s">
        <v>0</v>
      </c>
    </row>
    <row r="2" spans="1:9" ht="15.75" thickTop="1" x14ac:dyDescent="0.25">
      <c r="A2" s="122" t="str">
        <f>razonsocial</f>
        <v>MI EMPRESA</v>
      </c>
      <c r="B2" s="123"/>
      <c r="C2" s="123"/>
      <c r="D2" s="123"/>
      <c r="E2" s="123"/>
      <c r="F2" s="123"/>
      <c r="G2" s="123"/>
      <c r="H2" s="108"/>
      <c r="I2" s="109"/>
    </row>
    <row r="3" spans="1:9" ht="15" x14ac:dyDescent="0.25">
      <c r="A3" s="124"/>
      <c r="B3" s="125"/>
      <c r="C3" s="125"/>
      <c r="D3" s="125"/>
      <c r="E3" s="125"/>
      <c r="F3" s="125"/>
      <c r="G3" s="125"/>
      <c r="H3" s="113"/>
      <c r="I3" s="112"/>
    </row>
    <row r="4" spans="1:9" ht="11.25" customHeight="1" x14ac:dyDescent="0.2">
      <c r="A4" s="100" t="s">
        <v>131</v>
      </c>
      <c r="B4" s="121" t="str">
        <f>nombrecliente</f>
        <v>Sistema de Comunicaciones y Transportes, Sistema de Transporte Colectivo Metro, Administración General de Recursos, Línea 12 (Línea Dorada)</v>
      </c>
      <c r="C4" s="121"/>
      <c r="D4" s="121"/>
      <c r="E4" s="121"/>
      <c r="F4" s="121"/>
      <c r="G4" s="121"/>
      <c r="I4" s="2"/>
    </row>
    <row r="5" spans="1:9" x14ac:dyDescent="0.2">
      <c r="A5" s="100"/>
      <c r="B5" s="121"/>
      <c r="C5" s="121"/>
      <c r="D5" s="121"/>
      <c r="E5" s="121"/>
      <c r="F5" s="121"/>
      <c r="G5" s="121"/>
      <c r="I5" s="2"/>
    </row>
    <row r="6" spans="1:9" x14ac:dyDescent="0.2">
      <c r="A6" s="101"/>
      <c r="B6" s="121"/>
      <c r="C6" s="121"/>
      <c r="D6" s="121"/>
      <c r="E6" s="121"/>
      <c r="F6" s="121"/>
      <c r="G6" s="121"/>
      <c r="I6" s="2"/>
    </row>
    <row r="7" spans="1:9" x14ac:dyDescent="0.2">
      <c r="A7" s="101"/>
      <c r="B7" s="121"/>
      <c r="C7" s="121"/>
      <c r="D7" s="121"/>
      <c r="E7" s="121"/>
      <c r="F7" s="121"/>
      <c r="G7" s="121"/>
      <c r="I7" s="2"/>
    </row>
    <row r="8" spans="1:9" x14ac:dyDescent="0.2">
      <c r="A8" s="100" t="s">
        <v>265</v>
      </c>
      <c r="B8" s="1" t="str">
        <f>numerodeconcurso</f>
        <v>2009/0257-0001</v>
      </c>
      <c r="E8" s="42" t="s">
        <v>1</v>
      </c>
      <c r="F8" s="94">
        <f>fechadeconcurso</f>
        <v>40017</v>
      </c>
      <c r="G8" s="42" t="s">
        <v>164</v>
      </c>
      <c r="H8" s="1" t="str">
        <f>plazocalculado&amp;" días naturales"</f>
        <v>153 días naturales</v>
      </c>
      <c r="I8" s="2"/>
    </row>
    <row r="9" spans="1:9" ht="11.25" customHeight="1" x14ac:dyDescent="0.2">
      <c r="A9" s="100" t="s">
        <v>132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G9" s="121"/>
      <c r="I9" s="2"/>
    </row>
    <row r="10" spans="1:9" ht="11.25" customHeight="1" x14ac:dyDescent="0.2">
      <c r="A10" s="101"/>
      <c r="B10" s="121"/>
      <c r="C10" s="121"/>
      <c r="D10" s="121"/>
      <c r="E10" s="121"/>
      <c r="F10" s="121"/>
      <c r="G10" s="121"/>
      <c r="I10" s="107" t="s">
        <v>266</v>
      </c>
    </row>
    <row r="11" spans="1:9" x14ac:dyDescent="0.2">
      <c r="A11" s="101"/>
      <c r="B11" s="121"/>
      <c r="C11" s="121"/>
      <c r="D11" s="121"/>
      <c r="E11" s="121"/>
      <c r="F11" s="121"/>
      <c r="G11" s="121"/>
      <c r="I11" s="106" t="s">
        <v>269</v>
      </c>
    </row>
    <row r="12" spans="1:9" x14ac:dyDescent="0.2">
      <c r="A12" s="101"/>
      <c r="B12" s="121"/>
      <c r="C12" s="121"/>
      <c r="D12" s="121"/>
      <c r="E12" s="121"/>
      <c r="F12" s="121"/>
      <c r="G12" s="121"/>
      <c r="I12" s="2"/>
    </row>
    <row r="13" spans="1:9" x14ac:dyDescent="0.2">
      <c r="A13" s="101"/>
      <c r="B13" s="121"/>
      <c r="C13" s="121"/>
      <c r="D13" s="121"/>
      <c r="E13" s="121"/>
      <c r="F13" s="121"/>
      <c r="G13" s="121"/>
      <c r="I13" s="2"/>
    </row>
    <row r="14" spans="1:9" x14ac:dyDescent="0.2">
      <c r="A14" s="100" t="s">
        <v>135</v>
      </c>
      <c r="B14" s="1" t="str">
        <f>direcciondelaobra</f>
        <v>Tramo de Barranca del Muerto a Tlahuac.</v>
      </c>
      <c r="E14" s="42" t="s">
        <v>133</v>
      </c>
      <c r="F14" s="94">
        <f>fechainicio</f>
        <v>40026</v>
      </c>
      <c r="G14" s="42" t="s">
        <v>134</v>
      </c>
      <c r="H14" s="94">
        <f>fechaterminacion</f>
        <v>40178</v>
      </c>
      <c r="I14" s="2"/>
    </row>
    <row r="15" spans="1:9" ht="12" thickBot="1" x14ac:dyDescent="0.25">
      <c r="A15" s="102" t="s">
        <v>136</v>
      </c>
      <c r="B15" s="3" t="str">
        <f>ciudaddelaobra&amp;", "&amp;estadodelaobra</f>
        <v>México, Distrito Federal</v>
      </c>
      <c r="C15" s="3"/>
      <c r="D15" s="3"/>
      <c r="E15" s="3"/>
      <c r="F15" s="3"/>
      <c r="G15" s="3"/>
      <c r="H15" s="3"/>
      <c r="I15" s="4"/>
    </row>
    <row r="16" spans="1:9" ht="12" thickTop="1" x14ac:dyDescent="0.2"/>
    <row r="17" spans="1:9" ht="12.75" x14ac:dyDescent="0.2">
      <c r="A17" s="7" t="s">
        <v>22</v>
      </c>
      <c r="B17" s="7"/>
    </row>
    <row r="18" spans="1:9" ht="12" thickBot="1" x14ac:dyDescent="0.25"/>
    <row r="19" spans="1:9" ht="13.5" customHeight="1" thickTop="1" thickBot="1" x14ac:dyDescent="0.25">
      <c r="A19" s="11" t="s">
        <v>264</v>
      </c>
      <c r="B19" s="10" t="s">
        <v>2</v>
      </c>
      <c r="C19" s="10" t="s">
        <v>3</v>
      </c>
      <c r="D19" s="10" t="s">
        <v>4</v>
      </c>
      <c r="E19" s="9" t="s">
        <v>158</v>
      </c>
      <c r="F19" s="83" t="s">
        <v>5</v>
      </c>
    </row>
    <row r="20" spans="1:9" ht="12" thickTop="1" x14ac:dyDescent="0.2">
      <c r="A20" s="1" t="s">
        <v>6</v>
      </c>
    </row>
    <row r="21" spans="1:9" x14ac:dyDescent="0.2">
      <c r="A21" s="70" t="s">
        <v>262</v>
      </c>
      <c r="B21" s="73" t="s">
        <v>108</v>
      </c>
      <c r="C21" s="97" t="s">
        <v>117</v>
      </c>
      <c r="D21" s="71" t="s">
        <v>7</v>
      </c>
      <c r="E21" s="72" t="s">
        <v>8</v>
      </c>
      <c r="F21" s="119" t="s">
        <v>211</v>
      </c>
    </row>
    <row r="22" spans="1:9" x14ac:dyDescent="0.2">
      <c r="A22" s="67"/>
      <c r="B22" s="67"/>
      <c r="D22" s="6"/>
      <c r="E22" s="68"/>
      <c r="F22" s="81" t="s">
        <v>212</v>
      </c>
    </row>
    <row r="23" spans="1:9" x14ac:dyDescent="0.2">
      <c r="A23" s="67"/>
      <c r="B23" s="67"/>
      <c r="D23" s="6"/>
      <c r="E23" s="68"/>
      <c r="F23" s="72" t="s">
        <v>213</v>
      </c>
    </row>
    <row r="24" spans="1:9" x14ac:dyDescent="0.2">
      <c r="A24" s="67"/>
      <c r="B24" s="67"/>
      <c r="D24" s="6"/>
      <c r="E24" s="68"/>
      <c r="F24" s="76"/>
    </row>
    <row r="25" spans="1:9" ht="12.75" x14ac:dyDescent="0.2">
      <c r="A25" s="1" t="s">
        <v>159</v>
      </c>
      <c r="H25"/>
    </row>
    <row r="26" spans="1:9" x14ac:dyDescent="0.2">
      <c r="A26" s="46"/>
      <c r="B26" s="47"/>
      <c r="C26" s="47"/>
      <c r="D26" s="47"/>
      <c r="E26" s="61"/>
      <c r="F26" s="62"/>
    </row>
    <row r="27" spans="1:9" x14ac:dyDescent="0.2">
      <c r="A27" s="103" t="str">
        <f>cargo&amp;": "&amp;responsable</f>
        <v>DIRECTOR GENERAL: ENCARGADO CORRESPONDIENTE</v>
      </c>
      <c r="E27" s="42" t="s">
        <v>160</v>
      </c>
      <c r="F27" s="63" t="s">
        <v>217</v>
      </c>
    </row>
    <row r="28" spans="1:9" x14ac:dyDescent="0.2">
      <c r="A28" s="49"/>
      <c r="B28" s="50"/>
      <c r="C28" s="50"/>
      <c r="D28" s="50"/>
      <c r="E28" s="64" t="s">
        <v>161</v>
      </c>
      <c r="F28" s="65" t="s">
        <v>218</v>
      </c>
    </row>
    <row r="29" spans="1:9" x14ac:dyDescent="0.2">
      <c r="I29" s="1" t="s">
        <v>9</v>
      </c>
    </row>
  </sheetData>
  <mergeCells count="3">
    <mergeCell ref="A2:G3"/>
    <mergeCell ref="B4:G7"/>
    <mergeCell ref="B9:G1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Específicos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 Rel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2011-08-12T17:22:49Z</cp:lastPrinted>
  <dcterms:created xsi:type="dcterms:W3CDTF">2003-10-02T22:07:43Z</dcterms:created>
  <dcterms:modified xsi:type="dcterms:W3CDTF">2025-09-22T19:30:43Z</dcterms:modified>
</cp:coreProperties>
</file>